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3920" yWindow="150" windowWidth="9420" windowHeight="9540"/>
  </bookViews>
  <sheets>
    <sheet name="2018 sesuai Pagu Indikatif" sheetId="5" r:id="rId1"/>
    <sheet name="2018 sesuai Pagu Indikatif (3)" sheetId="6" r:id="rId2"/>
    <sheet name="2018 sesuai Pagu Indikatif (2)" sheetId="7" r:id="rId3"/>
  </sheets>
  <definedNames>
    <definedName name="_xlnm.Print_Area" localSheetId="0">'2018 sesuai Pagu Indikatif'!$A$1:$M$140</definedName>
    <definedName name="_xlnm.Print_Area" localSheetId="2">'2018 sesuai Pagu Indikatif (2)'!$A$1:$M$139</definedName>
    <definedName name="_xlnm.Print_Area" localSheetId="1">'2018 sesuai Pagu Indikatif (3)'!$A$1:$M$138</definedName>
    <definedName name="_xlnm.Print_Titles" localSheetId="0">'2018 sesuai Pagu Indikatif'!$6:$8</definedName>
    <definedName name="_xlnm.Print_Titles" localSheetId="2">'2018 sesuai Pagu Indikatif (2)'!$6:$8</definedName>
    <definedName name="_xlnm.Print_Titles" localSheetId="1">'2018 sesuai Pagu Indikatif (3)'!$6:$8</definedName>
  </definedNames>
  <calcPr calcId="124519"/>
</workbook>
</file>

<file path=xl/calcChain.xml><?xml version="1.0" encoding="utf-8"?>
<calcChain xmlns="http://schemas.openxmlformats.org/spreadsheetml/2006/main">
  <c r="M16" i="5"/>
  <c r="G16"/>
  <c r="M107" i="7" l="1"/>
  <c r="G107"/>
  <c r="G78" s="1"/>
  <c r="G52" s="1"/>
  <c r="M78"/>
  <c r="M52" s="1"/>
  <c r="M32"/>
  <c r="M31"/>
  <c r="M30"/>
  <c r="M29"/>
  <c r="M27"/>
  <c r="M26"/>
  <c r="M25"/>
  <c r="M24"/>
  <c r="M22"/>
  <c r="M20"/>
  <c r="M16" s="1"/>
  <c r="G16"/>
  <c r="G36" s="1"/>
  <c r="M14"/>
  <c r="G14"/>
  <c r="M13"/>
  <c r="M12"/>
  <c r="M11" s="1"/>
  <c r="G11"/>
  <c r="M10"/>
  <c r="M9" s="1"/>
  <c r="G9"/>
  <c r="M35" i="6"/>
  <c r="G35"/>
  <c r="M106"/>
  <c r="G106"/>
  <c r="G77" s="1"/>
  <c r="G51" s="1"/>
  <c r="M77"/>
  <c r="M51" s="1"/>
  <c r="M16"/>
  <c r="G16"/>
  <c r="M14"/>
  <c r="G14"/>
  <c r="M11"/>
  <c r="G11"/>
  <c r="M9"/>
  <c r="G9"/>
  <c r="M36" i="7" l="1"/>
  <c r="M108" i="5" l="1"/>
  <c r="M79" s="1"/>
  <c r="M53" s="1"/>
  <c r="G108"/>
  <c r="G79" s="1"/>
  <c r="G53" s="1"/>
  <c r="M14"/>
  <c r="G14"/>
  <c r="M9"/>
  <c r="M37" s="1"/>
  <c r="G9"/>
  <c r="G11"/>
  <c r="M11" l="1"/>
  <c r="G37"/>
</calcChain>
</file>

<file path=xl/sharedStrings.xml><?xml version="1.0" encoding="utf-8"?>
<sst xmlns="http://schemas.openxmlformats.org/spreadsheetml/2006/main" count="1068" uniqueCount="165">
  <si>
    <t>APBN</t>
  </si>
  <si>
    <t>√</t>
  </si>
  <si>
    <t>Terlaksananya pemeliharaan dan pengembangan sistem pajak daerah</t>
  </si>
  <si>
    <t>18 paket</t>
  </si>
  <si>
    <t>20 paket</t>
  </si>
  <si>
    <t>Tersedianya peta zona nilai tanah</t>
  </si>
  <si>
    <t>Terlaksananya sosialisasi pajak daerah melalui penyuluhan langsung, leaflet, spanduk, surat kabar</t>
  </si>
  <si>
    <t>Tersebarkannya SPPT PBB dan SKPD air tanah</t>
  </si>
  <si>
    <t>Terlaksananya uji potensi wajib pajak hotel, restoran, hiburan, dan parkir</t>
  </si>
  <si>
    <t>Prosentase jumlah WP yang puas terhadap pelayanan pembayaran pajak</t>
  </si>
  <si>
    <t>Terpenuhinya sarana dan prasarana operasional SKPD</t>
  </si>
  <si>
    <t>Terpeliharanya sarana dan prasarana inventaris kantor</t>
  </si>
  <si>
    <t>Tersedianya blanko dan barang koasi SKP incomer se Kota Bogor</t>
  </si>
  <si>
    <t>11.000 WP</t>
  </si>
  <si>
    <t>12 kali</t>
  </si>
  <si>
    <t>30.000 objek pajak PBB</t>
  </si>
  <si>
    <t>4 peta zona nilai tanah</t>
  </si>
  <si>
    <t>3% dari realisasi pajak daerah</t>
  </si>
  <si>
    <t>70% Wajib pajak daerah</t>
  </si>
  <si>
    <t>6 panggung reklame, 10 papan himbauan</t>
  </si>
  <si>
    <t>249.900 SPPT dan 3.300 SKPD</t>
  </si>
  <si>
    <t>60 WP</t>
  </si>
  <si>
    <t>12.000 WP</t>
  </si>
  <si>
    <t>75% Wajib pajak daerah</t>
  </si>
  <si>
    <t>254.000 SPPT dan 3.800 SKPD</t>
  </si>
  <si>
    <t>Kode</t>
  </si>
  <si>
    <t>No</t>
  </si>
  <si>
    <t>terlaksananya penagihan pajak lainnya</t>
  </si>
  <si>
    <t>JUMLAH TOTAL</t>
  </si>
  <si>
    <t>Kelurahan</t>
  </si>
  <si>
    <t>Semua Wilayah Kota Bogor</t>
  </si>
  <si>
    <t>Verifikasi dan Penghitungan Pajak Daerah</t>
  </si>
  <si>
    <t>Rekonsiliasi Pajak Daerah</t>
  </si>
  <si>
    <t>Pendataan Wajib Pajak Daerah</t>
  </si>
  <si>
    <t>Pemeliharaan Basis Data PBB</t>
  </si>
  <si>
    <t>Penyusunan Zona Nilai Tanah</t>
  </si>
  <si>
    <t>Pemeliharaan dan Pengembangan Sistem Pajak Daerah</t>
  </si>
  <si>
    <t>Penagihan Piutang PBB dan BPHTB</t>
  </si>
  <si>
    <t>Sosialisasi dan Penyelesaian Keberatan Pajak Daerah</t>
  </si>
  <si>
    <t>Pembuatan dan Pemeliharaan Panggung Reklame</t>
  </si>
  <si>
    <t>Penyebaran Ketetapan Pajak Daerah</t>
  </si>
  <si>
    <t>Uji Potensi Pajak Daerah</t>
  </si>
  <si>
    <t>Analisa/Kajian dan Evaluasi PAD</t>
  </si>
  <si>
    <t>Intensifikasi Penagihan Pajak Daerah Lainnya</t>
  </si>
  <si>
    <t>Peningkatan Pelayanan Pajak Daerah</t>
  </si>
  <si>
    <t>Kajian Evaluasi Dasar Pemungutan Pajak Daerah</t>
  </si>
  <si>
    <t>Peningkatan Kapasitas Sumber Daya Aparatur</t>
  </si>
  <si>
    <t>Pengadaan Inventaris Kantor</t>
  </si>
  <si>
    <t>Pemeliharaan Rutin/Berkala Inventaris Kantor</t>
  </si>
  <si>
    <t>Pembangunan Ruang Pelayanan Bapenda</t>
  </si>
  <si>
    <t>Pengelolaan Rumah Tangga SKPD</t>
  </si>
  <si>
    <t>Penyusunan Perencanaan dan Pelaporan SKPD</t>
  </si>
  <si>
    <t>BADAN PENDAPATAN DAERAH KOTA BOGOR</t>
  </si>
  <si>
    <t>Urusan / Bidang Urusan Pemerintahan Daerah dan Program / Kegiatan</t>
  </si>
  <si>
    <t>Program Pengembangan dan Pengelolaan Keuangan Daerah</t>
  </si>
  <si>
    <t>Program Peningkatan Sarana dan Prasarana Aparatur</t>
  </si>
  <si>
    <t>Indikator Kinerja Program/Kegiatan</t>
  </si>
  <si>
    <t>Lokasi</t>
  </si>
  <si>
    <t>Rencana Tahun 2018</t>
  </si>
  <si>
    <t>Target Capaian Kinerja</t>
  </si>
  <si>
    <t>Kebutuhan dan  Pagu</t>
  </si>
  <si>
    <t>Sumber Dana</t>
  </si>
  <si>
    <t>APBD Kota</t>
  </si>
  <si>
    <t>APBD Provinsi</t>
  </si>
  <si>
    <t>Lainnya</t>
  </si>
  <si>
    <t>Perkiraan Maju Rencana Tahun 2019</t>
  </si>
  <si>
    <t>Target dan Capain Kinerja</t>
  </si>
  <si>
    <t>A</t>
  </si>
  <si>
    <t>B</t>
  </si>
  <si>
    <t>C</t>
  </si>
  <si>
    <t>E</t>
  </si>
  <si>
    <t>Bapenda</t>
  </si>
  <si>
    <t>Terlaksanaya rekon pajak dan retribusi daerah</t>
  </si>
  <si>
    <t>Penjaringan WP baru</t>
  </si>
  <si>
    <t>Pemutakhiran data objek pajak PBB</t>
  </si>
  <si>
    <t>Pemeliharaan papan himbauan pajak daerah dan panggung reklame</t>
  </si>
  <si>
    <t>Pengurangan piutang pajak daerah</t>
  </si>
  <si>
    <t>Pengawasan dan Pemeriksaan Pajak Daerah</t>
  </si>
  <si>
    <t>Terlaksananya pengawasan dan pemeriksaan pajak daerah</t>
  </si>
  <si>
    <t>Terlaksananya analisa dan evaluasi PAD</t>
  </si>
  <si>
    <t xml:space="preserve">Peningkatan dan pengembangan pengelolaan keuangan daerah </t>
  </si>
  <si>
    <t>Terlaksananya evaluasi dasar pemungutan pajak daerah</t>
  </si>
  <si>
    <t xml:space="preserve">Kegiatan Surveillance Sertifikat ISO 9001 : 2015 Pelayanan Pajak Daerah </t>
  </si>
  <si>
    <t>Waktu penyelesaian pelayanan pajak daerah sesuai SOP</t>
  </si>
  <si>
    <t>Terselesaikannya penysunan laporan LAKIP, LKPJ, LPPD, Renja  tepat waktu</t>
  </si>
  <si>
    <t>4 jenis buku</t>
  </si>
  <si>
    <t>Terbangunnya ruang pelayanan Bapenda</t>
  </si>
  <si>
    <t>50 WP</t>
  </si>
  <si>
    <t>Bidang Penetapan dan Pengolahan Data</t>
  </si>
  <si>
    <t>Bidang Pendataan dan Pelayanan</t>
  </si>
  <si>
    <t>Bidang Penagihan dan Pengendalian</t>
  </si>
  <si>
    <t>150 WP</t>
  </si>
  <si>
    <t>- Rakor PAD 2 kali           - FGD 2 kali                      - Peningkatan kapasitas pengelola PAD 2 kali                        - workshop 1 kali</t>
  </si>
  <si>
    <t>2 kajian</t>
  </si>
  <si>
    <t>3 kajian</t>
  </si>
  <si>
    <t>Sekretariat</t>
  </si>
  <si>
    <t>-</t>
  </si>
  <si>
    <t>Penertiban Pajak Daerah</t>
  </si>
  <si>
    <t>Program Peningkatan dan Pengembangan Pengelolaan Keuangan Daerah</t>
  </si>
  <si>
    <t>Analisa dan Evaluasi Pajak Daerah</t>
  </si>
  <si>
    <t>Kota Bogor</t>
  </si>
  <si>
    <t>Kota Bogor,</t>
  </si>
  <si>
    <t>Relokasi Panggung Reklame</t>
  </si>
  <si>
    <t>2 Titik</t>
  </si>
  <si>
    <t>Terlaksananya Penertiban Pajak Daerah</t>
  </si>
  <si>
    <t>Analisa dan Evaluasi Pendapatan Asli Daerah (PAD)</t>
  </si>
  <si>
    <t>Terlaksananya Analisa dan Evaluasi PAD</t>
  </si>
  <si>
    <t>Rakor PAD 2 kali</t>
  </si>
  <si>
    <t>Indeks Kepuasan Masyarakat (IKM) 80% dari 500 WP</t>
  </si>
  <si>
    <t>Sertifikasi ISO 9001:2015 Pelayanan Pajak Daerah</t>
  </si>
  <si>
    <t>Program Pelayanan Administrasi Perkantoran</t>
  </si>
  <si>
    <t>12 Bulan</t>
  </si>
  <si>
    <t xml:space="preserve">Peningkatan dan Pengembangan Pengelolaan Keuangan Daerah </t>
  </si>
  <si>
    <t>Program Peningkatan Pengembangan Sistem Pelaporan Capaian Kinerja dan Keuangan</t>
  </si>
  <si>
    <t>1 Paket</t>
  </si>
  <si>
    <t>4 Dokumen</t>
  </si>
  <si>
    <t>Terlaksananya Analisa dan Evaluasi Pajak Daerah</t>
  </si>
  <si>
    <t>Terlaksanaya Rekon Pajak dan Retribusi Daerah</t>
  </si>
  <si>
    <t>Pemutakhiran Data Objek Pajak PBB</t>
  </si>
  <si>
    <t>Tersedianya Peta Zona Nilai Tanah</t>
  </si>
  <si>
    <t>Tersebarkannya SPPT PBB dan SKPD Air Tanah</t>
  </si>
  <si>
    <t>Pengurangan Piutang Pajak Daerah</t>
  </si>
  <si>
    <t>Terlaksananya Uji Potensi Wajib Pajak Hotel, Restoran, Hiburan, dan Parkir</t>
  </si>
  <si>
    <t>Waktu Penyelesaian Pelayanan Pajak Daerah sesuai SOP</t>
  </si>
  <si>
    <t>Prosentase Jumlah WP yang puas terhadap Pelayanan Pembayaran Pajak</t>
  </si>
  <si>
    <t>Terpenuhinya Sarana dan Prasarana Operasional SKPD</t>
  </si>
  <si>
    <t>Terpeliharanya Sarana dan Prasarana Inventaris Kantor</t>
  </si>
  <si>
    <t>Tersedianya Blanko dan Barang Koasi SKP Incomer se Kota Bogor</t>
  </si>
  <si>
    <t>Terselesaikannya Penysunan Laporan LAKIP, LKPJ, LPPD, Renja  Tepat Waktu</t>
  </si>
  <si>
    <t>30.000 OP PBB</t>
  </si>
  <si>
    <t>4 Zona Nilai Tanah</t>
  </si>
  <si>
    <t>3% dari Realisasi Pajak Daerah</t>
  </si>
  <si>
    <t>70% WP Daerah</t>
  </si>
  <si>
    <t>Plt. Kepala Badan Perencanaan Daerah</t>
  </si>
  <si>
    <t>R. An'an Andri Hikmat SR., AP. MM</t>
  </si>
  <si>
    <t>Pembina Tk. I</t>
  </si>
  <si>
    <t>NIP. 1975</t>
  </si>
  <si>
    <t xml:space="preserve">Surveillance Sertifikat ISO 9001 : 2015 Pelayanan Pajak Daerah </t>
  </si>
  <si>
    <t>Rencana Tahun 2018 Perubahan</t>
  </si>
  <si>
    <t>30.000 Objek Pajak PBB</t>
  </si>
  <si>
    <t>80 WP</t>
  </si>
  <si>
    <t>Terlaksananya Pembuatan Aplikasi SPPT PBB P2 Elektronik, Sosialisasi Aplikasi SPPT PBB P2 Elektronik, Sarana Media Sosialisasi Aplikasi SPPT PBB P2 Elektronik</t>
  </si>
  <si>
    <t>1 Paket Aplikasi,                             2 Paket Pekerjaan</t>
  </si>
  <si>
    <t>Persiapan Implementasi SPPT PBB P2 Secara Elektronik (e-SPPT PBB P2)</t>
  </si>
  <si>
    <t>RUMUSAN RENCANA PROGRAM DAN KEGIATAN TAHUN 2018 PERUBAHAN</t>
  </si>
  <si>
    <t>RUMUSAN RENCANA PROGRAM DAN KEGIATAN TAHUN 2018 DAN PERKIRAAN MAJU TAHUN 2019</t>
  </si>
  <si>
    <t>D</t>
  </si>
  <si>
    <t>60 kali pemeriksaan WP</t>
  </si>
  <si>
    <t>Kajian 2 kali</t>
  </si>
  <si>
    <t>Kepala Badan Perencanaan Daerah</t>
  </si>
  <si>
    <t>Daud Nedo Darenoh, SE</t>
  </si>
  <si>
    <t>Pembina Utama Muda</t>
  </si>
  <si>
    <t>NIP. 19580222 198203 1 008</t>
  </si>
  <si>
    <t>RUMUSAN RENCANA PROGRAM DAN KEGIATAN TAHUN 2018</t>
  </si>
  <si>
    <t>4 Peta</t>
  </si>
  <si>
    <t>20 Jenis</t>
  </si>
  <si>
    <t>257.800 WP</t>
  </si>
  <si>
    <t>205 WP</t>
  </si>
  <si>
    <t>1 Dokumen</t>
  </si>
  <si>
    <t>6 Jenis Pajak</t>
  </si>
  <si>
    <t>1 Sertifikat</t>
  </si>
  <si>
    <t>2 Dokumen</t>
  </si>
  <si>
    <t>Pengadaan dan Pemeliharaan Sarana Prasarana Teknologi Informasi Pajak Daerah</t>
  </si>
  <si>
    <t>Terlaksananya Pengadaan dan Pemeliharaan Sarana Prasarana Teknologi Informasi Pajak Daerah</t>
  </si>
  <si>
    <t>Pembentukan Potensi Pajak Daerah Non PBB dan BPHTB Berbasis Sistem</t>
  </si>
</sst>
</file>

<file path=xl/styles.xml><?xml version="1.0" encoding="utf-8"?>
<styleSheet xmlns="http://schemas.openxmlformats.org/spreadsheetml/2006/main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0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2"/>
      <name val="Cambria"/>
      <family val="1"/>
      <scheme val="major"/>
    </font>
    <font>
      <sz val="11"/>
      <name val="Arial Narrow"/>
      <family val="2"/>
    </font>
    <font>
      <b/>
      <sz val="1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2"/>
      <name val="Arial"/>
      <family val="2"/>
    </font>
    <font>
      <b/>
      <sz val="11"/>
      <color theme="0"/>
      <name val="Arial Narrow"/>
      <family val="2"/>
    </font>
    <font>
      <b/>
      <sz val="12"/>
      <name val="Cambria"/>
      <family val="1"/>
      <scheme val="major"/>
    </font>
    <font>
      <b/>
      <sz val="12"/>
      <color theme="1"/>
      <name val="Arial Narrow"/>
      <family val="2"/>
    </font>
    <font>
      <b/>
      <u/>
      <sz val="12"/>
      <name val="Arial"/>
      <family val="2"/>
    </font>
    <font>
      <sz val="10"/>
      <color indexed="8"/>
      <name val="Helvetica"/>
    </font>
    <font>
      <sz val="11"/>
      <color theme="1"/>
      <name val="Calibri"/>
      <family val="2"/>
      <scheme val="minor"/>
    </font>
    <font>
      <sz val="12"/>
      <color indexed="8"/>
      <name val="Verdana"/>
      <family val="2"/>
    </font>
    <font>
      <sz val="10"/>
      <name val="Arial"/>
      <family val="2"/>
    </font>
    <font>
      <sz val="11"/>
      <color rgb="FF0061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Protection="0">
      <alignment vertical="top" wrapText="1"/>
    </xf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5" fillId="0" borderId="0" applyNumberFormat="0" applyFill="0" applyBorder="0" applyProtection="0">
      <alignment vertical="top" wrapText="1"/>
    </xf>
    <xf numFmtId="0" fontId="14" fillId="0" borderId="0"/>
    <xf numFmtId="0" fontId="1" fillId="0" borderId="0"/>
    <xf numFmtId="0" fontId="16" fillId="0" borderId="0"/>
    <xf numFmtId="41" fontId="13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4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3" fillId="0" borderId="0" applyNumberFormat="0" applyFill="0" applyBorder="0" applyProtection="0">
      <alignment vertical="top" wrapText="1"/>
    </xf>
    <xf numFmtId="41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164" fontId="14" fillId="0" borderId="0" applyFont="0" applyFill="0" applyBorder="0" applyAlignment="0" applyProtection="0"/>
    <xf numFmtId="0" fontId="15" fillId="0" borderId="0" applyNumberFormat="0" applyFill="0" applyBorder="0" applyProtection="0">
      <alignment vertical="top" wrapText="1"/>
    </xf>
    <xf numFmtId="0" fontId="1" fillId="0" borderId="0"/>
    <xf numFmtId="0" fontId="17" fillId="5" borderId="0" applyNumberFormat="0" applyBorder="0" applyAlignment="0" applyProtection="0"/>
    <xf numFmtId="0" fontId="1" fillId="0" borderId="0"/>
    <xf numFmtId="0" fontId="1" fillId="0" borderId="0"/>
  </cellStyleXfs>
  <cellXfs count="229">
    <xf numFmtId="0" fontId="0" fillId="0" borderId="0" xfId="0"/>
    <xf numFmtId="0" fontId="2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164" fontId="9" fillId="0" borderId="1" xfId="0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43" fontId="6" fillId="0" borderId="1" xfId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9" fontId="6" fillId="0" borderId="1" xfId="0" quotePrefix="1" applyNumberFormat="1" applyFont="1" applyBorder="1" applyAlignment="1">
      <alignment horizontal="center" vertical="center"/>
    </xf>
    <xf numFmtId="9" fontId="6" fillId="0" borderId="1" xfId="0" applyNumberFormat="1" applyFont="1" applyBorder="1" applyAlignment="1">
      <alignment horizontal="left" vertical="center" wrapText="1"/>
    </xf>
    <xf numFmtId="9" fontId="6" fillId="0" borderId="1" xfId="0" applyNumberFormat="1" applyFont="1" applyBorder="1" applyAlignment="1">
      <alignment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left" vertical="center" wrapText="1"/>
    </xf>
    <xf numFmtId="9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9" fontId="6" fillId="4" borderId="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9" fontId="6" fillId="0" borderId="0" xfId="0" applyNumberFormat="1" applyFont="1" applyBorder="1" applyAlignment="1">
      <alignment vertical="center" wrapText="1"/>
    </xf>
    <xf numFmtId="0" fontId="6" fillId="0" borderId="0" xfId="0" applyNumberFormat="1" applyFont="1" applyBorder="1" applyAlignment="1">
      <alignment horizontal="center" vertical="center" wrapText="1"/>
    </xf>
    <xf numFmtId="164" fontId="6" fillId="0" borderId="0" xfId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/>
    </xf>
    <xf numFmtId="9" fontId="6" fillId="4" borderId="1" xfId="0" applyNumberFormat="1" applyFont="1" applyFill="1" applyBorder="1" applyAlignment="1">
      <alignment vertical="center" wrapText="1"/>
    </xf>
    <xf numFmtId="0" fontId="6" fillId="4" borderId="1" xfId="0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/>
    </xf>
    <xf numFmtId="0" fontId="10" fillId="0" borderId="0" xfId="0" applyFont="1"/>
    <xf numFmtId="0" fontId="6" fillId="3" borderId="1" xfId="0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6" fillId="0" borderId="1" xfId="0" quotePrefix="1" applyNumberFormat="1" applyFont="1" applyBorder="1" applyAlignment="1">
      <alignment horizontal="left" wrapText="1"/>
    </xf>
    <xf numFmtId="164" fontId="6" fillId="0" borderId="1" xfId="1" quotePrefix="1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8" fillId="0" borderId="0" xfId="0" applyFont="1"/>
    <xf numFmtId="0" fontId="12" fillId="0" borderId="0" xfId="0" applyFont="1" applyAlignment="1">
      <alignment horizontal="center"/>
    </xf>
    <xf numFmtId="164" fontId="2" fillId="0" borderId="0" xfId="0" applyNumberFormat="1" applyFont="1"/>
    <xf numFmtId="0" fontId="6" fillId="0" borderId="1" xfId="0" applyFont="1" applyBorder="1" applyAlignment="1">
      <alignment horizontal="center" vertical="top"/>
    </xf>
    <xf numFmtId="0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6" fillId="0" borderId="1" xfId="0" applyFont="1" applyFill="1" applyBorder="1" applyAlignment="1">
      <alignment horizontal="justify" vertical="top" wrapText="1"/>
    </xf>
    <xf numFmtId="9" fontId="6" fillId="0" borderId="1" xfId="0" applyNumberFormat="1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vertical="top"/>
    </xf>
    <xf numFmtId="9" fontId="6" fillId="0" borderId="2" xfId="0" applyNumberFormat="1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9" fontId="6" fillId="0" borderId="2" xfId="0" applyNumberFormat="1" applyFont="1" applyFill="1" applyBorder="1" applyAlignment="1">
      <alignment horizontal="justify" vertical="top" wrapText="1"/>
    </xf>
    <xf numFmtId="0" fontId="6" fillId="0" borderId="8" xfId="0" applyFont="1" applyFill="1" applyBorder="1" applyAlignment="1">
      <alignment horizontal="justify" vertical="top" wrapText="1"/>
    </xf>
    <xf numFmtId="0" fontId="6" fillId="0" borderId="8" xfId="0" applyFont="1" applyBorder="1" applyAlignment="1">
      <alignment horizontal="center" vertical="top"/>
    </xf>
    <xf numFmtId="0" fontId="6" fillId="0" borderId="8" xfId="0" applyFont="1" applyBorder="1" applyAlignment="1">
      <alignment vertical="top"/>
    </xf>
    <xf numFmtId="0" fontId="6" fillId="0" borderId="8" xfId="0" applyFont="1" applyFill="1" applyBorder="1" applyAlignment="1">
      <alignment horizontal="left" vertical="top" wrapText="1"/>
    </xf>
    <xf numFmtId="9" fontId="6" fillId="0" borderId="8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center"/>
    </xf>
    <xf numFmtId="0" fontId="6" fillId="0" borderId="2" xfId="0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justify" vertical="top" wrapText="1"/>
    </xf>
    <xf numFmtId="9" fontId="6" fillId="0" borderId="9" xfId="0" applyNumberFormat="1" applyFont="1" applyFill="1" applyBorder="1" applyAlignment="1">
      <alignment horizontal="justify" vertical="top" wrapText="1"/>
    </xf>
    <xf numFmtId="0" fontId="6" fillId="0" borderId="9" xfId="0" applyFont="1" applyFill="1" applyBorder="1" applyAlignment="1">
      <alignment horizontal="left" vertical="top" wrapText="1"/>
    </xf>
    <xf numFmtId="0" fontId="6" fillId="0" borderId="9" xfId="0" applyNumberFormat="1" applyFont="1" applyFill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center" vertical="top"/>
    </xf>
    <xf numFmtId="0" fontId="6" fillId="0" borderId="9" xfId="0" applyFont="1" applyBorder="1" applyAlignment="1">
      <alignment vertical="top"/>
    </xf>
    <xf numFmtId="0" fontId="6" fillId="0" borderId="9" xfId="0" applyFont="1" applyFill="1" applyBorder="1" applyAlignment="1" applyProtection="1">
      <alignment horizontal="justify" vertical="top" wrapText="1"/>
    </xf>
    <xf numFmtId="9" fontId="6" fillId="0" borderId="9" xfId="0" applyNumberFormat="1" applyFont="1" applyFill="1" applyBorder="1" applyAlignment="1">
      <alignment horizontal="center" vertical="top"/>
    </xf>
    <xf numFmtId="0" fontId="5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justify" vertical="center" wrapText="1"/>
    </xf>
    <xf numFmtId="9" fontId="6" fillId="0" borderId="9" xfId="0" applyNumberFormat="1" applyFont="1" applyBorder="1" applyAlignment="1">
      <alignment horizontal="justify" vertical="center" wrapText="1"/>
    </xf>
    <xf numFmtId="0" fontId="6" fillId="0" borderId="9" xfId="0" applyFont="1" applyBorder="1" applyAlignment="1">
      <alignment horizontal="left" vertical="center" wrapText="1"/>
    </xf>
    <xf numFmtId="43" fontId="6" fillId="0" borderId="9" xfId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9" fontId="6" fillId="0" borderId="9" xfId="0" applyNumberFormat="1" applyFont="1" applyBorder="1" applyAlignment="1">
      <alignment horizontal="justify" vertical="top" wrapText="1"/>
    </xf>
    <xf numFmtId="0" fontId="6" fillId="0" borderId="9" xfId="0" applyFont="1" applyBorder="1" applyAlignment="1">
      <alignment horizontal="left" vertical="top" wrapText="1"/>
    </xf>
    <xf numFmtId="43" fontId="6" fillId="0" borderId="9" xfId="1" applyFont="1" applyBorder="1" applyAlignment="1">
      <alignment horizontal="center" vertical="top"/>
    </xf>
    <xf numFmtId="9" fontId="6" fillId="0" borderId="9" xfId="0" applyNumberFormat="1" applyFont="1" applyBorder="1" applyAlignment="1">
      <alignment horizontal="justify" vertical="top"/>
    </xf>
    <xf numFmtId="9" fontId="6" fillId="0" borderId="9" xfId="0" applyNumberFormat="1" applyFont="1" applyBorder="1" applyAlignment="1">
      <alignment horizontal="center" vertical="top"/>
    </xf>
    <xf numFmtId="9" fontId="6" fillId="0" borderId="9" xfId="0" applyNumberFormat="1" applyFont="1" applyBorder="1" applyAlignment="1">
      <alignment horizontal="center" vertical="top" wrapText="1"/>
    </xf>
    <xf numFmtId="9" fontId="6" fillId="0" borderId="9" xfId="0" quotePrefix="1" applyNumberFormat="1" applyFont="1" applyBorder="1" applyAlignment="1">
      <alignment horizontal="center" vertical="top"/>
    </xf>
    <xf numFmtId="9" fontId="6" fillId="0" borderId="9" xfId="0" applyNumberFormat="1" applyFont="1" applyBorder="1" applyAlignment="1">
      <alignment horizontal="left" vertical="top" wrapText="1"/>
    </xf>
    <xf numFmtId="0" fontId="6" fillId="0" borderId="9" xfId="0" applyFont="1" applyFill="1" applyBorder="1" applyAlignment="1" applyProtection="1">
      <alignment horizontal="justify" vertical="center" wrapText="1"/>
    </xf>
    <xf numFmtId="9" fontId="6" fillId="0" borderId="9" xfId="0" applyNumberFormat="1" applyFont="1" applyBorder="1" applyAlignment="1">
      <alignment horizontal="center" vertical="center" wrapText="1"/>
    </xf>
    <xf numFmtId="9" fontId="6" fillId="0" borderId="9" xfId="0" applyNumberFormat="1" applyFont="1" applyBorder="1" applyAlignment="1">
      <alignment horizontal="left" vertical="center" wrapText="1"/>
    </xf>
    <xf numFmtId="0" fontId="5" fillId="0" borderId="9" xfId="0" applyNumberFormat="1" applyFont="1" applyBorder="1" applyAlignment="1">
      <alignment vertical="center"/>
    </xf>
    <xf numFmtId="164" fontId="5" fillId="0" borderId="9" xfId="0" applyNumberFormat="1" applyFont="1" applyBorder="1" applyAlignment="1">
      <alignment vertical="center"/>
    </xf>
    <xf numFmtId="164" fontId="6" fillId="0" borderId="9" xfId="1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left" vertical="center"/>
    </xf>
    <xf numFmtId="164" fontId="5" fillId="0" borderId="9" xfId="0" applyNumberFormat="1" applyFont="1" applyBorder="1" applyAlignment="1">
      <alignment horizontal="left" vertical="center"/>
    </xf>
    <xf numFmtId="164" fontId="6" fillId="0" borderId="9" xfId="1" applyNumberFormat="1" applyFont="1" applyBorder="1" applyAlignment="1">
      <alignment horizontal="center" vertical="center"/>
    </xf>
    <xf numFmtId="164" fontId="11" fillId="0" borderId="1" xfId="0" applyNumberFormat="1" applyFont="1" applyBorder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top" wrapText="1"/>
    </xf>
    <xf numFmtId="0" fontId="6" fillId="3" borderId="9" xfId="0" applyFont="1" applyFill="1" applyBorder="1" applyAlignment="1">
      <alignment vertical="top"/>
    </xf>
    <xf numFmtId="164" fontId="6" fillId="0" borderId="9" xfId="1" applyNumberFormat="1" applyFont="1" applyFill="1" applyBorder="1" applyAlignment="1">
      <alignment horizontal="center" vertical="top"/>
    </xf>
    <xf numFmtId="0" fontId="6" fillId="0" borderId="9" xfId="0" applyFont="1" applyFill="1" applyBorder="1" applyAlignment="1">
      <alignment horizontal="center" vertical="top"/>
    </xf>
    <xf numFmtId="0" fontId="6" fillId="0" borderId="9" xfId="0" applyFont="1" applyFill="1" applyBorder="1" applyAlignment="1">
      <alignment vertical="top"/>
    </xf>
    <xf numFmtId="164" fontId="6" fillId="0" borderId="1" xfId="1" applyNumberFormat="1" applyFont="1" applyBorder="1" applyAlignment="1">
      <alignment horizontal="center" vertical="top"/>
    </xf>
    <xf numFmtId="164" fontId="6" fillId="0" borderId="2" xfId="1" applyNumberFormat="1" applyFont="1" applyBorder="1" applyAlignment="1">
      <alignment horizontal="center" vertical="top"/>
    </xf>
    <xf numFmtId="164" fontId="6" fillId="0" borderId="8" xfId="1" applyNumberFormat="1" applyFont="1" applyBorder="1" applyAlignment="1">
      <alignment horizontal="center" vertical="top"/>
    </xf>
    <xf numFmtId="0" fontId="6" fillId="0" borderId="1" xfId="0" applyFont="1" applyFill="1" applyBorder="1" applyAlignment="1">
      <alignment vertical="top"/>
    </xf>
    <xf numFmtId="0" fontId="6" fillId="0" borderId="2" xfId="0" applyNumberFormat="1" applyFont="1" applyFill="1" applyBorder="1" applyAlignment="1">
      <alignment horizontal="center" vertical="top" wrapText="1"/>
    </xf>
    <xf numFmtId="164" fontId="6" fillId="0" borderId="2" xfId="1" applyNumberFormat="1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horizontal="justify" vertical="center" wrapText="1"/>
    </xf>
    <xf numFmtId="9" fontId="6" fillId="0" borderId="7" xfId="0" applyNumberFormat="1" applyFont="1" applyFill="1" applyBorder="1" applyAlignment="1">
      <alignment horizontal="justify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quotePrefix="1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top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9" fillId="0" borderId="6" xfId="0" applyFont="1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0" borderId="9" xfId="0" applyNumberFormat="1" applyFont="1" applyFill="1" applyBorder="1" applyAlignment="1">
      <alignment horizontal="left" vertical="center"/>
    </xf>
    <xf numFmtId="0" fontId="0" fillId="0" borderId="9" xfId="0" applyFont="1" applyFill="1" applyBorder="1" applyAlignment="1">
      <alignment vertical="center"/>
    </xf>
    <xf numFmtId="0" fontId="5" fillId="0" borderId="9" xfId="0" applyNumberFormat="1" applyFont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top"/>
    </xf>
    <xf numFmtId="0" fontId="6" fillId="0" borderId="10" xfId="0" applyFont="1" applyFill="1" applyBorder="1" applyAlignment="1">
      <alignment horizontal="justify" vertical="top" wrapText="1"/>
    </xf>
    <xf numFmtId="9" fontId="6" fillId="0" borderId="10" xfId="0" applyNumberFormat="1" applyFont="1" applyBorder="1" applyAlignment="1">
      <alignment horizontal="justify" vertical="top" wrapText="1"/>
    </xf>
    <xf numFmtId="0" fontId="6" fillId="0" borderId="10" xfId="0" applyFont="1" applyBorder="1" applyAlignment="1">
      <alignment horizontal="left" vertical="top" wrapText="1"/>
    </xf>
    <xf numFmtId="0" fontId="6" fillId="0" borderId="10" xfId="0" applyNumberFormat="1" applyFont="1" applyFill="1" applyBorder="1" applyAlignment="1">
      <alignment horizontal="center" vertical="top" wrapText="1"/>
    </xf>
    <xf numFmtId="164" fontId="6" fillId="0" borderId="10" xfId="1" applyNumberFormat="1" applyFont="1" applyBorder="1" applyAlignment="1">
      <alignment horizontal="center" vertical="top"/>
    </xf>
    <xf numFmtId="0" fontId="6" fillId="0" borderId="10" xfId="0" applyFont="1" applyBorder="1" applyAlignment="1">
      <alignment vertical="top"/>
    </xf>
    <xf numFmtId="9" fontId="6" fillId="0" borderId="10" xfId="0" applyNumberFormat="1" applyFont="1" applyFill="1" applyBorder="1" applyAlignment="1">
      <alignment horizontal="justify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9" xfId="0" applyNumberFormat="1" applyFont="1" applyBorder="1" applyAlignment="1">
      <alignment horizontal="center" vertical="top" wrapText="1"/>
    </xf>
    <xf numFmtId="9" fontId="6" fillId="0" borderId="10" xfId="0" applyNumberFormat="1" applyFont="1" applyFill="1" applyBorder="1" applyAlignment="1">
      <alignment horizontal="center" vertical="top" wrapText="1"/>
    </xf>
    <xf numFmtId="0" fontId="6" fillId="0" borderId="10" xfId="0" applyFont="1" applyFill="1" applyBorder="1" applyAlignment="1">
      <alignment horizontal="center" vertical="top"/>
    </xf>
    <xf numFmtId="164" fontId="6" fillId="0" borderId="10" xfId="1" applyNumberFormat="1" applyFont="1" applyFill="1" applyBorder="1" applyAlignment="1">
      <alignment horizontal="center" vertical="top"/>
    </xf>
    <xf numFmtId="0" fontId="6" fillId="0" borderId="10" xfId="0" applyFont="1" applyFill="1" applyBorder="1" applyAlignment="1">
      <alignment vertical="top"/>
    </xf>
    <xf numFmtId="0" fontId="6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vertical="center"/>
    </xf>
    <xf numFmtId="0" fontId="6" fillId="0" borderId="9" xfId="0" applyFont="1" applyFill="1" applyBorder="1" applyAlignment="1">
      <alignment horizontal="justify" vertical="center" wrapText="1"/>
    </xf>
    <xf numFmtId="9" fontId="6" fillId="0" borderId="9" xfId="0" applyNumberFormat="1" applyFont="1" applyFill="1" applyBorder="1" applyAlignment="1">
      <alignment horizontal="justify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/>
    </xf>
    <xf numFmtId="164" fontId="11" fillId="0" borderId="9" xfId="0" applyNumberFormat="1" applyFont="1" applyBorder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NumberFormat="1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164" fontId="9" fillId="0" borderId="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9" fontId="6" fillId="0" borderId="9" xfId="0" applyNumberFormat="1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vertical="center"/>
    </xf>
    <xf numFmtId="0" fontId="6" fillId="0" borderId="9" xfId="0" applyFont="1" applyBorder="1" applyAlignment="1" applyProtection="1">
      <alignment horizontal="left" vertical="center" wrapText="1"/>
    </xf>
    <xf numFmtId="9" fontId="6" fillId="0" borderId="9" xfId="0" quotePrefix="1" applyNumberFormat="1" applyFont="1" applyBorder="1" applyAlignment="1">
      <alignment horizontal="center" vertical="center"/>
    </xf>
    <xf numFmtId="0" fontId="6" fillId="0" borderId="9" xfId="0" quotePrefix="1" applyNumberFormat="1" applyFont="1" applyBorder="1" applyAlignment="1">
      <alignment horizontal="left" wrapText="1"/>
    </xf>
    <xf numFmtId="0" fontId="6" fillId="0" borderId="9" xfId="0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0" borderId="9" xfId="0" applyFont="1" applyBorder="1" applyAlignment="1">
      <alignment vertical="center" wrapText="1"/>
    </xf>
    <xf numFmtId="9" fontId="6" fillId="0" borderId="9" xfId="0" applyNumberFormat="1" applyFont="1" applyBorder="1" applyAlignment="1">
      <alignment vertical="center"/>
    </xf>
    <xf numFmtId="9" fontId="6" fillId="0" borderId="9" xfId="0" applyNumberFormat="1" applyFont="1" applyBorder="1" applyAlignment="1">
      <alignment horizontal="center" vertical="center"/>
    </xf>
    <xf numFmtId="164" fontId="3" fillId="0" borderId="9" xfId="1" applyNumberFormat="1" applyFont="1" applyBorder="1" applyAlignment="1">
      <alignment horizontal="center" vertical="center" wrapText="1"/>
    </xf>
    <xf numFmtId="164" fontId="6" fillId="0" borderId="9" xfId="1" applyNumberFormat="1" applyFont="1" applyBorder="1" applyAlignment="1">
      <alignment horizontal="center" vertical="center" wrapText="1"/>
    </xf>
    <xf numFmtId="0" fontId="6" fillId="4" borderId="9" xfId="0" applyFont="1" applyFill="1" applyBorder="1" applyAlignment="1">
      <alignment horizontal="center" vertical="center"/>
    </xf>
    <xf numFmtId="0" fontId="7" fillId="4" borderId="9" xfId="0" applyFont="1" applyFill="1" applyBorder="1" applyAlignment="1">
      <alignment vertical="center"/>
    </xf>
    <xf numFmtId="9" fontId="6" fillId="4" borderId="9" xfId="0" applyNumberFormat="1" applyFont="1" applyFill="1" applyBorder="1" applyAlignment="1">
      <alignment vertical="center" wrapText="1"/>
    </xf>
    <xf numFmtId="0" fontId="6" fillId="4" borderId="9" xfId="0" applyNumberFormat="1" applyFont="1" applyFill="1" applyBorder="1" applyAlignment="1">
      <alignment horizontal="center" vertical="center" wrapText="1"/>
    </xf>
    <xf numFmtId="164" fontId="6" fillId="4" borderId="9" xfId="1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9" xfId="0" applyNumberFormat="1" applyFont="1" applyFill="1" applyBorder="1" applyAlignment="1">
      <alignment horizontal="center" vertical="center" wrapText="1"/>
    </xf>
    <xf numFmtId="9" fontId="6" fillId="4" borderId="9" xfId="0" applyNumberFormat="1" applyFont="1" applyFill="1" applyBorder="1" applyAlignment="1">
      <alignment horizontal="center" vertical="center"/>
    </xf>
    <xf numFmtId="164" fontId="6" fillId="0" borderId="9" xfId="1" quotePrefix="1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vertical="top"/>
    </xf>
    <xf numFmtId="0" fontId="6" fillId="0" borderId="7" xfId="0" applyNumberFormat="1" applyFont="1" applyFill="1" applyBorder="1" applyAlignment="1">
      <alignment horizontal="center" vertical="top" wrapText="1"/>
    </xf>
    <xf numFmtId="0" fontId="5" fillId="0" borderId="9" xfId="0" applyNumberFormat="1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6" fillId="0" borderId="8" xfId="0" applyNumberFormat="1" applyFont="1" applyFill="1" applyBorder="1" applyAlignment="1">
      <alignment horizontal="center" vertical="top" wrapText="1"/>
    </xf>
    <xf numFmtId="0" fontId="6" fillId="0" borderId="7" xfId="0" applyFont="1" applyFill="1" applyBorder="1" applyAlignment="1">
      <alignment vertical="top"/>
    </xf>
    <xf numFmtId="0" fontId="6" fillId="0" borderId="7" xfId="0" applyFont="1" applyFill="1" applyBorder="1" applyAlignment="1">
      <alignment horizontal="justify" vertical="top" wrapText="1"/>
    </xf>
    <xf numFmtId="0" fontId="6" fillId="0" borderId="7" xfId="0" applyFont="1" applyFill="1" applyBorder="1" applyAlignment="1">
      <alignment horizontal="left" vertical="top" wrapText="1"/>
    </xf>
    <xf numFmtId="164" fontId="6" fillId="0" borderId="7" xfId="1" applyNumberFormat="1" applyFont="1" applyFill="1" applyBorder="1" applyAlignment="1">
      <alignment horizontal="center" vertical="top"/>
    </xf>
    <xf numFmtId="9" fontId="6" fillId="0" borderId="7" xfId="0" applyNumberFormat="1" applyFont="1" applyFill="1" applyBorder="1" applyAlignment="1">
      <alignment horizontal="justify" vertical="top" wrapText="1"/>
    </xf>
    <xf numFmtId="0" fontId="6" fillId="0" borderId="7" xfId="0" quotePrefix="1" applyNumberFormat="1" applyFont="1" applyFill="1" applyBorder="1" applyAlignment="1">
      <alignment horizontal="center" vertical="top" wrapText="1"/>
    </xf>
    <xf numFmtId="9" fontId="6" fillId="0" borderId="7" xfId="0" applyNumberFormat="1" applyFont="1" applyFill="1" applyBorder="1" applyAlignment="1">
      <alignment horizontal="center" vertical="top" wrapText="1"/>
    </xf>
  </cellXfs>
  <cellStyles count="25">
    <cellStyle name="Comma" xfId="1" builtinId="3"/>
    <cellStyle name="Comma [0] 10 2" xfId="16"/>
    <cellStyle name="Comma [0] 2" xfId="9"/>
    <cellStyle name="Comma [0] 2 2" xfId="14"/>
    <cellStyle name="Comma [0] 3" xfId="10"/>
    <cellStyle name="Comma 17 5" xfId="17"/>
    <cellStyle name="Comma 2" xfId="3"/>
    <cellStyle name="Comma 2 2" xfId="4"/>
    <cellStyle name="Currency [0] 2" xfId="19"/>
    <cellStyle name="Good 2" xfId="22"/>
    <cellStyle name="Normal" xfId="0" builtinId="0"/>
    <cellStyle name="Normal 12" xfId="23"/>
    <cellStyle name="Normal 2" xfId="2"/>
    <cellStyle name="Normal 2 2" xfId="7"/>
    <cellStyle name="Normal 2 2 11" xfId="11"/>
    <cellStyle name="Normal 24" xfId="15"/>
    <cellStyle name="Normal 3" xfId="6"/>
    <cellStyle name="Normal 3 2" xfId="8"/>
    <cellStyle name="Normal 3 2 2" xfId="21"/>
    <cellStyle name="Normal 4" xfId="5"/>
    <cellStyle name="Normal 5" xfId="24"/>
    <cellStyle name="Normal 6" xfId="20"/>
    <cellStyle name="Percent 2" xfId="12"/>
    <cellStyle name="Percent 2 2" xfId="18"/>
    <cellStyle name="Percent 3" xfId="13"/>
  </cellStyles>
  <dxfs count="0"/>
  <tableStyles count="0" defaultTableStyle="TableStyleMedium2" defaultPivotStyle="PivotStyleLight16"/>
  <colors>
    <mruColors>
      <color rgb="FF0000FF"/>
      <color rgb="FF00FF00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FF00"/>
  </sheetPr>
  <dimension ref="A1:O145"/>
  <sheetViews>
    <sheetView showGridLines="0" tabSelected="1" view="pageBreakPreview" topLeftCell="A26" zoomScale="85" zoomScaleSheetLayoutView="85" workbookViewId="0">
      <selection activeCell="C16" sqref="C16:F16"/>
    </sheetView>
  </sheetViews>
  <sheetFormatPr defaultColWidth="9.125" defaultRowHeight="15.75"/>
  <cols>
    <col min="1" max="1" width="4.125" style="1" bestFit="1" customWidth="1"/>
    <col min="2" max="2" width="5.625" style="1" hidden="1" customWidth="1"/>
    <col min="3" max="3" width="31.25" style="1" customWidth="1"/>
    <col min="4" max="4" width="35" style="1" customWidth="1"/>
    <col min="5" max="5" width="14" style="1" customWidth="1"/>
    <col min="6" max="6" width="15.875" style="1" customWidth="1"/>
    <col min="7" max="7" width="15.125" style="1" customWidth="1"/>
    <col min="8" max="11" width="6.25" style="1" customWidth="1"/>
    <col min="12" max="12" width="15.875" style="1" customWidth="1"/>
    <col min="13" max="13" width="15.25" style="1" customWidth="1"/>
    <col min="14" max="14" width="9.125" style="1"/>
    <col min="15" max="15" width="18.875" style="1" customWidth="1"/>
    <col min="16" max="16384" width="9.125" style="1"/>
  </cols>
  <sheetData>
    <row r="1" spans="1:13" ht="15.75" customHeight="1">
      <c r="A1" s="135" t="s">
        <v>153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idden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>
      <c r="A5" s="137" t="s">
        <v>52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2" customFormat="1" ht="16.5">
      <c r="A6" s="138" t="s">
        <v>26</v>
      </c>
      <c r="B6" s="138" t="s">
        <v>25</v>
      </c>
      <c r="C6" s="138" t="s">
        <v>53</v>
      </c>
      <c r="D6" s="138" t="s">
        <v>56</v>
      </c>
      <c r="E6" s="139" t="s">
        <v>58</v>
      </c>
      <c r="F6" s="139"/>
      <c r="G6" s="139"/>
      <c r="H6" s="139"/>
      <c r="I6" s="139"/>
      <c r="J6" s="139"/>
      <c r="K6" s="139"/>
      <c r="L6" s="144" t="s">
        <v>65</v>
      </c>
      <c r="M6" s="145"/>
    </row>
    <row r="7" spans="1:13" s="3" customFormat="1" ht="16.5">
      <c r="A7" s="138"/>
      <c r="B7" s="138"/>
      <c r="C7" s="138"/>
      <c r="D7" s="138"/>
      <c r="E7" s="139" t="s">
        <v>57</v>
      </c>
      <c r="F7" s="138" t="s">
        <v>59</v>
      </c>
      <c r="G7" s="138" t="s">
        <v>60</v>
      </c>
      <c r="H7" s="139" t="s">
        <v>61</v>
      </c>
      <c r="I7" s="139"/>
      <c r="J7" s="139"/>
      <c r="K7" s="139"/>
      <c r="L7" s="138" t="s">
        <v>66</v>
      </c>
      <c r="M7" s="138" t="s">
        <v>60</v>
      </c>
    </row>
    <row r="8" spans="1:13" ht="33">
      <c r="A8" s="138"/>
      <c r="B8" s="138"/>
      <c r="C8" s="138"/>
      <c r="D8" s="138"/>
      <c r="E8" s="139"/>
      <c r="F8" s="138"/>
      <c r="G8" s="138"/>
      <c r="H8" s="107" t="s">
        <v>62</v>
      </c>
      <c r="I8" s="107" t="s">
        <v>63</v>
      </c>
      <c r="J8" s="108" t="s">
        <v>0</v>
      </c>
      <c r="K8" s="108" t="s">
        <v>64</v>
      </c>
      <c r="L8" s="138"/>
      <c r="M8" s="138"/>
    </row>
    <row r="9" spans="1:13" ht="16.5">
      <c r="A9" s="75" t="s">
        <v>67</v>
      </c>
      <c r="B9" s="76"/>
      <c r="C9" s="140" t="s">
        <v>110</v>
      </c>
      <c r="D9" s="141"/>
      <c r="E9" s="141"/>
      <c r="F9" s="141"/>
      <c r="G9" s="101">
        <f>SUM(G10)</f>
        <v>2995778000</v>
      </c>
      <c r="H9" s="100"/>
      <c r="I9" s="100"/>
      <c r="J9" s="100"/>
      <c r="K9" s="100"/>
      <c r="L9" s="219"/>
      <c r="M9" s="217">
        <f>SUM(M10)</f>
        <v>6050510600</v>
      </c>
    </row>
    <row r="10" spans="1:13" ht="33">
      <c r="A10" s="77">
        <v>1</v>
      </c>
      <c r="B10" s="78"/>
      <c r="C10" s="79" t="s">
        <v>50</v>
      </c>
      <c r="D10" s="72" t="s">
        <v>127</v>
      </c>
      <c r="E10" s="73" t="s">
        <v>71</v>
      </c>
      <c r="F10" s="80" t="s">
        <v>111</v>
      </c>
      <c r="G10" s="102">
        <v>2995778000</v>
      </c>
      <c r="H10" s="77" t="s">
        <v>1</v>
      </c>
      <c r="I10" s="78"/>
      <c r="J10" s="78"/>
      <c r="K10" s="78"/>
      <c r="L10" s="93">
        <v>1</v>
      </c>
      <c r="M10" s="102">
        <v>6050510600</v>
      </c>
    </row>
    <row r="11" spans="1:13" ht="16.5">
      <c r="A11" s="75" t="s">
        <v>68</v>
      </c>
      <c r="B11" s="76"/>
      <c r="C11" s="140" t="s">
        <v>55</v>
      </c>
      <c r="D11" s="141"/>
      <c r="E11" s="141"/>
      <c r="F11" s="141"/>
      <c r="G11" s="101">
        <f>SUM(G12:G13)</f>
        <v>1828693000</v>
      </c>
      <c r="H11" s="100"/>
      <c r="I11" s="100"/>
      <c r="J11" s="100"/>
      <c r="K11" s="100"/>
      <c r="L11" s="219"/>
      <c r="M11" s="217">
        <f>SUM(M12:M13)</f>
        <v>3500000000</v>
      </c>
    </row>
    <row r="12" spans="1:13" ht="33">
      <c r="A12" s="77">
        <v>2</v>
      </c>
      <c r="B12" s="78"/>
      <c r="C12" s="79" t="s">
        <v>47</v>
      </c>
      <c r="D12" s="72" t="s">
        <v>125</v>
      </c>
      <c r="E12" s="73" t="s">
        <v>71</v>
      </c>
      <c r="F12" s="80">
        <v>1</v>
      </c>
      <c r="G12" s="102">
        <v>698575000</v>
      </c>
      <c r="H12" s="77" t="s">
        <v>1</v>
      </c>
      <c r="I12" s="78"/>
      <c r="J12" s="78"/>
      <c r="K12" s="78"/>
      <c r="L12" s="93">
        <v>1</v>
      </c>
      <c r="M12" s="102">
        <v>2500000000</v>
      </c>
    </row>
    <row r="13" spans="1:13" ht="33">
      <c r="A13" s="77">
        <v>3</v>
      </c>
      <c r="B13" s="78"/>
      <c r="C13" s="79" t="s">
        <v>48</v>
      </c>
      <c r="D13" s="72" t="s">
        <v>126</v>
      </c>
      <c r="E13" s="73" t="s">
        <v>71</v>
      </c>
      <c r="F13" s="80" t="s">
        <v>111</v>
      </c>
      <c r="G13" s="102">
        <v>1130118000</v>
      </c>
      <c r="H13" s="77" t="s">
        <v>1</v>
      </c>
      <c r="I13" s="78"/>
      <c r="J13" s="78"/>
      <c r="K13" s="78"/>
      <c r="L13" s="93">
        <v>1</v>
      </c>
      <c r="M13" s="102">
        <v>1000000000</v>
      </c>
    </row>
    <row r="14" spans="1:13" ht="16.5">
      <c r="A14" s="75" t="s">
        <v>69</v>
      </c>
      <c r="B14" s="76"/>
      <c r="C14" s="140" t="s">
        <v>113</v>
      </c>
      <c r="D14" s="141"/>
      <c r="E14" s="141"/>
      <c r="F14" s="141"/>
      <c r="G14" s="101">
        <f>SUM(G15)</f>
        <v>65000000</v>
      </c>
      <c r="H14" s="100"/>
      <c r="I14" s="100"/>
      <c r="J14" s="100"/>
      <c r="K14" s="100"/>
      <c r="L14" s="219"/>
      <c r="M14" s="217">
        <f>SUM(M15)</f>
        <v>50750000</v>
      </c>
    </row>
    <row r="15" spans="1:13" ht="33">
      <c r="A15" s="77">
        <v>4</v>
      </c>
      <c r="B15" s="78"/>
      <c r="C15" s="71" t="s">
        <v>51</v>
      </c>
      <c r="D15" s="72" t="s">
        <v>128</v>
      </c>
      <c r="E15" s="73" t="s">
        <v>71</v>
      </c>
      <c r="F15" s="80" t="s">
        <v>115</v>
      </c>
      <c r="G15" s="102">
        <v>65000000</v>
      </c>
      <c r="H15" s="77" t="s">
        <v>1</v>
      </c>
      <c r="I15" s="78"/>
      <c r="J15" s="78"/>
      <c r="K15" s="78"/>
      <c r="L15" s="93" t="s">
        <v>115</v>
      </c>
      <c r="M15" s="102">
        <v>50750000</v>
      </c>
    </row>
    <row r="16" spans="1:13" ht="16.5">
      <c r="A16" s="81" t="s">
        <v>146</v>
      </c>
      <c r="B16" s="82"/>
      <c r="C16" s="142" t="s">
        <v>98</v>
      </c>
      <c r="D16" s="143"/>
      <c r="E16" s="143"/>
      <c r="F16" s="143"/>
      <c r="G16" s="104">
        <f>SUM(G17:G36)</f>
        <v>10189224000</v>
      </c>
      <c r="H16" s="103"/>
      <c r="I16" s="103"/>
      <c r="J16" s="103"/>
      <c r="K16" s="103"/>
      <c r="L16" s="220"/>
      <c r="M16" s="104">
        <f>SUM(M17:M36)</f>
        <v>10403798400</v>
      </c>
    </row>
    <row r="17" spans="1:15" ht="16.5" customHeight="1">
      <c r="A17" s="83">
        <v>5</v>
      </c>
      <c r="B17" s="76"/>
      <c r="C17" s="84" t="s">
        <v>31</v>
      </c>
      <c r="D17" s="85" t="s">
        <v>31</v>
      </c>
      <c r="E17" s="86" t="s">
        <v>100</v>
      </c>
      <c r="F17" s="87" t="s">
        <v>13</v>
      </c>
      <c r="G17" s="105">
        <v>455000000</v>
      </c>
      <c r="H17" s="88" t="s">
        <v>1</v>
      </c>
      <c r="I17" s="88"/>
      <c r="J17" s="88"/>
      <c r="K17" s="88"/>
      <c r="L17" s="91" t="s">
        <v>22</v>
      </c>
      <c r="M17" s="102">
        <v>398621000</v>
      </c>
      <c r="O17" s="49"/>
    </row>
    <row r="18" spans="1:15" ht="33">
      <c r="A18" s="77">
        <v>6</v>
      </c>
      <c r="B18" s="78"/>
      <c r="C18" s="71" t="s">
        <v>32</v>
      </c>
      <c r="D18" s="89" t="s">
        <v>117</v>
      </c>
      <c r="E18" s="90" t="s">
        <v>71</v>
      </c>
      <c r="F18" s="91" t="s">
        <v>14</v>
      </c>
      <c r="G18" s="102">
        <v>405000000</v>
      </c>
      <c r="H18" s="77" t="s">
        <v>1</v>
      </c>
      <c r="I18" s="77"/>
      <c r="J18" s="77"/>
      <c r="K18" s="77"/>
      <c r="L18" s="91" t="s">
        <v>14</v>
      </c>
      <c r="M18" s="102">
        <v>362750000</v>
      </c>
    </row>
    <row r="19" spans="1:15" ht="33">
      <c r="A19" s="77">
        <v>7</v>
      </c>
      <c r="B19" s="78"/>
      <c r="C19" s="79" t="s">
        <v>33</v>
      </c>
      <c r="D19" s="92" t="s">
        <v>73</v>
      </c>
      <c r="E19" s="90" t="s">
        <v>30</v>
      </c>
      <c r="F19" s="93" t="s">
        <v>91</v>
      </c>
      <c r="G19" s="102">
        <v>243000000</v>
      </c>
      <c r="H19" s="77" t="s">
        <v>1</v>
      </c>
      <c r="I19" s="78"/>
      <c r="J19" s="78"/>
      <c r="K19" s="78"/>
      <c r="L19" s="93" t="s">
        <v>91</v>
      </c>
      <c r="M19" s="102">
        <v>90450000</v>
      </c>
    </row>
    <row r="20" spans="1:15" ht="33">
      <c r="A20" s="77">
        <v>8</v>
      </c>
      <c r="B20" s="78"/>
      <c r="C20" s="79" t="s">
        <v>34</v>
      </c>
      <c r="D20" s="89" t="s">
        <v>118</v>
      </c>
      <c r="E20" s="90" t="s">
        <v>30</v>
      </c>
      <c r="F20" s="113" t="s">
        <v>129</v>
      </c>
      <c r="G20" s="102">
        <v>1165000000</v>
      </c>
      <c r="H20" s="77" t="s">
        <v>1</v>
      </c>
      <c r="I20" s="78"/>
      <c r="J20" s="78"/>
      <c r="K20" s="78"/>
      <c r="L20" s="113" t="s">
        <v>139</v>
      </c>
      <c r="M20" s="102">
        <v>852402000</v>
      </c>
    </row>
    <row r="21" spans="1:15" ht="16.5">
      <c r="A21" s="77">
        <v>9</v>
      </c>
      <c r="B21" s="78"/>
      <c r="C21" s="79" t="s">
        <v>35</v>
      </c>
      <c r="D21" s="89" t="s">
        <v>119</v>
      </c>
      <c r="E21" s="90" t="s">
        <v>29</v>
      </c>
      <c r="F21" s="94" t="s">
        <v>130</v>
      </c>
      <c r="G21" s="102">
        <v>145000000</v>
      </c>
      <c r="H21" s="77" t="s">
        <v>1</v>
      </c>
      <c r="I21" s="78"/>
      <c r="J21" s="78"/>
      <c r="K21" s="78"/>
      <c r="L21" s="94" t="s">
        <v>154</v>
      </c>
      <c r="M21" s="102">
        <v>212935000</v>
      </c>
    </row>
    <row r="22" spans="1:15" ht="33">
      <c r="A22" s="77">
        <v>10</v>
      </c>
      <c r="B22" s="78"/>
      <c r="C22" s="79" t="s">
        <v>36</v>
      </c>
      <c r="D22" s="89" t="s">
        <v>2</v>
      </c>
      <c r="E22" s="90" t="s">
        <v>71</v>
      </c>
      <c r="F22" s="95" t="s">
        <v>3</v>
      </c>
      <c r="G22" s="102">
        <v>2212925000</v>
      </c>
      <c r="H22" s="77" t="s">
        <v>1</v>
      </c>
      <c r="I22" s="78"/>
      <c r="J22" s="78"/>
      <c r="K22" s="78"/>
      <c r="L22" s="95" t="s">
        <v>155</v>
      </c>
      <c r="M22" s="102">
        <v>1899030000</v>
      </c>
    </row>
    <row r="23" spans="1:15" ht="33">
      <c r="A23" s="77">
        <v>11</v>
      </c>
      <c r="B23" s="78"/>
      <c r="C23" s="79" t="s">
        <v>37</v>
      </c>
      <c r="D23" s="89" t="s">
        <v>121</v>
      </c>
      <c r="E23" s="90" t="s">
        <v>71</v>
      </c>
      <c r="F23" s="96" t="s">
        <v>131</v>
      </c>
      <c r="G23" s="102">
        <v>989250000</v>
      </c>
      <c r="H23" s="77" t="s">
        <v>1</v>
      </c>
      <c r="I23" s="78"/>
      <c r="J23" s="78"/>
      <c r="K23" s="78"/>
      <c r="L23" s="94" t="s">
        <v>17</v>
      </c>
      <c r="M23" s="102">
        <v>742090000</v>
      </c>
    </row>
    <row r="24" spans="1:15" ht="49.5">
      <c r="A24" s="77">
        <v>12</v>
      </c>
      <c r="B24" s="78"/>
      <c r="C24" s="79" t="s">
        <v>38</v>
      </c>
      <c r="D24" s="89" t="s">
        <v>6</v>
      </c>
      <c r="E24" s="90" t="s">
        <v>71</v>
      </c>
      <c r="F24" s="94" t="s">
        <v>132</v>
      </c>
      <c r="G24" s="102">
        <v>1000000000</v>
      </c>
      <c r="H24" s="77" t="s">
        <v>1</v>
      </c>
      <c r="I24" s="78"/>
      <c r="J24" s="78"/>
      <c r="K24" s="78"/>
      <c r="L24" s="171">
        <v>90</v>
      </c>
      <c r="M24" s="102">
        <v>1233936000</v>
      </c>
    </row>
    <row r="25" spans="1:15" ht="16.5">
      <c r="A25" s="77">
        <v>13</v>
      </c>
      <c r="B25" s="76"/>
      <c r="C25" s="97" t="s">
        <v>102</v>
      </c>
      <c r="D25" s="85" t="s">
        <v>102</v>
      </c>
      <c r="E25" s="86" t="s">
        <v>71</v>
      </c>
      <c r="F25" s="98" t="s">
        <v>114</v>
      </c>
      <c r="G25" s="105">
        <v>40000000</v>
      </c>
      <c r="H25" s="88" t="s">
        <v>1</v>
      </c>
      <c r="I25" s="76"/>
      <c r="J25" s="76"/>
      <c r="K25" s="76"/>
      <c r="L25" s="94" t="s">
        <v>114</v>
      </c>
      <c r="M25" s="102">
        <v>36338000</v>
      </c>
    </row>
    <row r="26" spans="1:15" ht="33">
      <c r="A26" s="77">
        <v>14</v>
      </c>
      <c r="B26" s="78"/>
      <c r="C26" s="79" t="s">
        <v>40</v>
      </c>
      <c r="D26" s="89" t="s">
        <v>120</v>
      </c>
      <c r="E26" s="90" t="s">
        <v>71</v>
      </c>
      <c r="F26" s="94" t="s">
        <v>114</v>
      </c>
      <c r="G26" s="102">
        <v>881340000</v>
      </c>
      <c r="H26" s="77" t="s">
        <v>1</v>
      </c>
      <c r="I26" s="78"/>
      <c r="J26" s="78"/>
      <c r="K26" s="78"/>
      <c r="L26" s="94" t="s">
        <v>156</v>
      </c>
      <c r="M26" s="102">
        <v>555212000</v>
      </c>
    </row>
    <row r="27" spans="1:15" ht="33">
      <c r="A27" s="77">
        <v>15</v>
      </c>
      <c r="B27" s="78"/>
      <c r="C27" s="71" t="s">
        <v>77</v>
      </c>
      <c r="D27" s="89" t="s">
        <v>78</v>
      </c>
      <c r="E27" s="90" t="s">
        <v>30</v>
      </c>
      <c r="F27" s="74" t="s">
        <v>114</v>
      </c>
      <c r="G27" s="102">
        <v>365000000</v>
      </c>
      <c r="H27" s="77" t="s">
        <v>1</v>
      </c>
      <c r="I27" s="78"/>
      <c r="J27" s="78"/>
      <c r="K27" s="78"/>
      <c r="L27" s="74" t="s">
        <v>157</v>
      </c>
      <c r="M27" s="102">
        <v>341701000</v>
      </c>
    </row>
    <row r="28" spans="1:15" ht="33">
      <c r="A28" s="77">
        <v>16</v>
      </c>
      <c r="B28" s="114"/>
      <c r="C28" s="71" t="s">
        <v>41</v>
      </c>
      <c r="D28" s="72" t="s">
        <v>122</v>
      </c>
      <c r="E28" s="73" t="s">
        <v>30</v>
      </c>
      <c r="F28" s="74" t="s">
        <v>87</v>
      </c>
      <c r="G28" s="115">
        <v>202500000</v>
      </c>
      <c r="H28" s="116" t="s">
        <v>1</v>
      </c>
      <c r="I28" s="117"/>
      <c r="J28" s="117"/>
      <c r="K28" s="117"/>
      <c r="L28" s="74" t="s">
        <v>21</v>
      </c>
      <c r="M28" s="102">
        <v>10908000</v>
      </c>
    </row>
    <row r="29" spans="1:15" ht="33">
      <c r="A29" s="77">
        <v>17</v>
      </c>
      <c r="B29" s="78"/>
      <c r="C29" s="71" t="s">
        <v>105</v>
      </c>
      <c r="D29" s="72" t="s">
        <v>106</v>
      </c>
      <c r="E29" s="73" t="s">
        <v>100</v>
      </c>
      <c r="F29" s="74" t="s">
        <v>114</v>
      </c>
      <c r="G29" s="102">
        <v>447764000</v>
      </c>
      <c r="H29" s="77" t="s">
        <v>1</v>
      </c>
      <c r="I29" s="78"/>
      <c r="J29" s="78"/>
      <c r="K29" s="78"/>
      <c r="L29" s="74" t="s">
        <v>158</v>
      </c>
      <c r="M29" s="102">
        <v>533547200</v>
      </c>
    </row>
    <row r="30" spans="1:15" ht="33">
      <c r="A30" s="50">
        <v>18</v>
      </c>
      <c r="B30" s="53"/>
      <c r="C30" s="54" t="s">
        <v>43</v>
      </c>
      <c r="D30" s="55" t="s">
        <v>112</v>
      </c>
      <c r="E30" s="56" t="s">
        <v>30</v>
      </c>
      <c r="F30" s="52" t="s">
        <v>111</v>
      </c>
      <c r="G30" s="118">
        <v>210750000</v>
      </c>
      <c r="H30" s="50" t="s">
        <v>1</v>
      </c>
      <c r="I30" s="53"/>
      <c r="J30" s="53"/>
      <c r="K30" s="53"/>
      <c r="L30" s="51" t="s">
        <v>159</v>
      </c>
      <c r="M30" s="102">
        <v>116264000</v>
      </c>
    </row>
    <row r="31" spans="1:15" ht="33">
      <c r="A31" s="50">
        <v>19</v>
      </c>
      <c r="B31" s="57"/>
      <c r="C31" s="70" t="s">
        <v>137</v>
      </c>
      <c r="D31" s="63" t="s">
        <v>123</v>
      </c>
      <c r="E31" s="62" t="s">
        <v>71</v>
      </c>
      <c r="F31" s="58" t="s">
        <v>114</v>
      </c>
      <c r="G31" s="119">
        <v>100000000</v>
      </c>
      <c r="H31" s="61" t="s">
        <v>1</v>
      </c>
      <c r="I31" s="57"/>
      <c r="J31" s="57"/>
      <c r="K31" s="57"/>
      <c r="L31" s="58" t="s">
        <v>160</v>
      </c>
      <c r="M31" s="102">
        <v>112163000</v>
      </c>
    </row>
    <row r="32" spans="1:15" ht="33">
      <c r="A32" s="50">
        <v>20</v>
      </c>
      <c r="B32" s="66"/>
      <c r="C32" s="64" t="s">
        <v>44</v>
      </c>
      <c r="D32" s="64" t="s">
        <v>124</v>
      </c>
      <c r="E32" s="67" t="s">
        <v>71</v>
      </c>
      <c r="F32" s="68" t="s">
        <v>114</v>
      </c>
      <c r="G32" s="120">
        <v>500000000</v>
      </c>
      <c r="H32" s="65" t="s">
        <v>1</v>
      </c>
      <c r="I32" s="66"/>
      <c r="J32" s="66"/>
      <c r="K32" s="66"/>
      <c r="L32" s="221">
        <v>95</v>
      </c>
      <c r="M32" s="102">
        <v>717353200</v>
      </c>
    </row>
    <row r="33" spans="1:15" ht="33">
      <c r="A33" s="50">
        <v>21</v>
      </c>
      <c r="B33" s="121"/>
      <c r="C33" s="70" t="s">
        <v>99</v>
      </c>
      <c r="D33" s="63" t="s">
        <v>116</v>
      </c>
      <c r="E33" s="62" t="s">
        <v>100</v>
      </c>
      <c r="F33" s="122" t="s">
        <v>114</v>
      </c>
      <c r="G33" s="123">
        <v>300000000</v>
      </c>
      <c r="H33" s="124" t="s">
        <v>1</v>
      </c>
      <c r="I33" s="125"/>
      <c r="J33" s="125"/>
      <c r="K33" s="125"/>
      <c r="L33" s="122" t="s">
        <v>161</v>
      </c>
      <c r="M33" s="102">
        <v>338908000</v>
      </c>
    </row>
    <row r="34" spans="1:15" ht="16.5">
      <c r="A34" s="50">
        <v>22</v>
      </c>
      <c r="B34" s="126"/>
      <c r="C34" s="127" t="s">
        <v>97</v>
      </c>
      <c r="D34" s="128" t="s">
        <v>104</v>
      </c>
      <c r="E34" s="129" t="s">
        <v>100</v>
      </c>
      <c r="F34" s="130" t="s">
        <v>111</v>
      </c>
      <c r="G34" s="131">
        <v>526695000</v>
      </c>
      <c r="H34" s="132" t="s">
        <v>1</v>
      </c>
      <c r="I34" s="126"/>
      <c r="J34" s="126"/>
      <c r="K34" s="126"/>
      <c r="L34" s="218" t="s">
        <v>111</v>
      </c>
      <c r="M34" s="102">
        <v>526695000</v>
      </c>
      <c r="O34" s="49"/>
    </row>
    <row r="35" spans="1:15" ht="49.5">
      <c r="A35" s="50">
        <v>23</v>
      </c>
      <c r="B35" s="222"/>
      <c r="C35" s="223" t="s">
        <v>162</v>
      </c>
      <c r="D35" s="223" t="s">
        <v>163</v>
      </c>
      <c r="E35" s="224" t="s">
        <v>100</v>
      </c>
      <c r="F35" s="227" t="s">
        <v>96</v>
      </c>
      <c r="G35" s="225">
        <v>0</v>
      </c>
      <c r="H35" s="134" t="s">
        <v>1</v>
      </c>
      <c r="I35" s="222"/>
      <c r="J35" s="222"/>
      <c r="K35" s="222"/>
      <c r="L35" s="228">
        <v>1</v>
      </c>
      <c r="M35" s="102">
        <v>953500000</v>
      </c>
      <c r="O35" s="49"/>
    </row>
    <row r="36" spans="1:15" ht="33">
      <c r="A36" s="50">
        <v>24</v>
      </c>
      <c r="B36" s="222"/>
      <c r="C36" s="223" t="s">
        <v>164</v>
      </c>
      <c r="D36" s="226"/>
      <c r="E36" s="224" t="s">
        <v>100</v>
      </c>
      <c r="F36" s="227" t="s">
        <v>96</v>
      </c>
      <c r="G36" s="225">
        <v>0</v>
      </c>
      <c r="H36" s="134" t="s">
        <v>1</v>
      </c>
      <c r="I36" s="222"/>
      <c r="J36" s="222"/>
      <c r="K36" s="222"/>
      <c r="L36" s="218"/>
      <c r="M36" s="102">
        <v>368995000</v>
      </c>
      <c r="O36" s="49"/>
    </row>
    <row r="37" spans="1:15">
      <c r="A37" s="148" t="s">
        <v>28</v>
      </c>
      <c r="B37" s="149"/>
      <c r="C37" s="149"/>
      <c r="D37" s="149"/>
      <c r="E37" s="149"/>
      <c r="F37" s="150"/>
      <c r="G37" s="106">
        <f>SUM(G16,G11,G9,G14)</f>
        <v>15078695000</v>
      </c>
      <c r="H37" s="148"/>
      <c r="I37" s="149"/>
      <c r="J37" s="149"/>
      <c r="K37" s="149"/>
      <c r="L37" s="150"/>
      <c r="M37" s="106">
        <f>SUM(M16,M11,M9,M14)</f>
        <v>20005059000</v>
      </c>
    </row>
    <row r="38" spans="1:15">
      <c r="L38" s="47"/>
    </row>
    <row r="39" spans="1:15">
      <c r="L39" s="47"/>
    </row>
    <row r="40" spans="1:15">
      <c r="L40" s="69" t="s">
        <v>149</v>
      </c>
    </row>
    <row r="41" spans="1:15">
      <c r="L41" s="69" t="s">
        <v>101</v>
      </c>
    </row>
    <row r="42" spans="1:15">
      <c r="L42" s="69"/>
    </row>
    <row r="43" spans="1:15">
      <c r="L43" s="69"/>
    </row>
    <row r="44" spans="1:15">
      <c r="L44" s="69"/>
    </row>
    <row r="45" spans="1:15">
      <c r="L45" s="69"/>
    </row>
    <row r="46" spans="1:15">
      <c r="L46" s="48" t="s">
        <v>150</v>
      </c>
    </row>
    <row r="47" spans="1:15">
      <c r="L47" s="69" t="s">
        <v>151</v>
      </c>
    </row>
    <row r="48" spans="1:15">
      <c r="L48" s="69" t="s">
        <v>152</v>
      </c>
    </row>
    <row r="49" spans="1:13" hidden="1">
      <c r="A49" s="41" t="s">
        <v>88</v>
      </c>
      <c r="B49" s="41"/>
      <c r="C49" s="41"/>
      <c r="D49" s="41"/>
    </row>
    <row r="50" spans="1:13" ht="16.5" hidden="1">
      <c r="A50" s="146" t="s">
        <v>26</v>
      </c>
      <c r="B50" s="146" t="s">
        <v>25</v>
      </c>
      <c r="C50" s="146" t="s">
        <v>53</v>
      </c>
      <c r="D50" s="146" t="s">
        <v>56</v>
      </c>
      <c r="E50" s="151" t="s">
        <v>58</v>
      </c>
      <c r="F50" s="151"/>
      <c r="G50" s="151"/>
      <c r="H50" s="151"/>
      <c r="I50" s="151"/>
      <c r="J50" s="151"/>
      <c r="K50" s="151"/>
      <c r="L50" s="152" t="s">
        <v>65</v>
      </c>
      <c r="M50" s="153"/>
    </row>
    <row r="51" spans="1:13" ht="16.5" hidden="1">
      <c r="A51" s="146"/>
      <c r="B51" s="146"/>
      <c r="C51" s="146"/>
      <c r="D51" s="146"/>
      <c r="E51" s="151" t="s">
        <v>57</v>
      </c>
      <c r="F51" s="146" t="s">
        <v>59</v>
      </c>
      <c r="G51" s="146" t="s">
        <v>60</v>
      </c>
      <c r="H51" s="151" t="s">
        <v>61</v>
      </c>
      <c r="I51" s="151"/>
      <c r="J51" s="151"/>
      <c r="K51" s="151"/>
      <c r="L51" s="146" t="s">
        <v>66</v>
      </c>
      <c r="M51" s="146" t="s">
        <v>60</v>
      </c>
    </row>
    <row r="52" spans="1:13" ht="33" hidden="1">
      <c r="A52" s="146"/>
      <c r="B52" s="146"/>
      <c r="C52" s="146"/>
      <c r="D52" s="146"/>
      <c r="E52" s="151"/>
      <c r="F52" s="147"/>
      <c r="G52" s="147"/>
      <c r="H52" s="60" t="s">
        <v>62</v>
      </c>
      <c r="I52" s="60" t="s">
        <v>63</v>
      </c>
      <c r="J52" s="59" t="s">
        <v>0</v>
      </c>
      <c r="K52" s="59" t="s">
        <v>64</v>
      </c>
      <c r="L52" s="146"/>
      <c r="M52" s="147"/>
    </row>
    <row r="53" spans="1:13" ht="16.5" hidden="1">
      <c r="A53" s="10" t="s">
        <v>67</v>
      </c>
      <c r="B53" s="4"/>
      <c r="C53" s="154" t="s">
        <v>54</v>
      </c>
      <c r="D53" s="155"/>
      <c r="E53" s="155"/>
      <c r="F53" s="155"/>
      <c r="G53" s="12">
        <f>SUM(G54:G85)</f>
        <v>28631180000</v>
      </c>
      <c r="H53" s="11"/>
      <c r="I53" s="11"/>
      <c r="J53" s="11"/>
      <c r="K53" s="11"/>
      <c r="L53" s="13"/>
      <c r="M53" s="12">
        <f>SUM(M54:M85)</f>
        <v>32994798000</v>
      </c>
    </row>
    <row r="54" spans="1:13" ht="33" hidden="1">
      <c r="A54" s="24">
        <v>1</v>
      </c>
      <c r="B54" s="5"/>
      <c r="C54" s="6" t="s">
        <v>31</v>
      </c>
      <c r="D54" s="22" t="s">
        <v>31</v>
      </c>
      <c r="E54" s="6" t="s">
        <v>30</v>
      </c>
      <c r="F54" s="14" t="s">
        <v>13</v>
      </c>
      <c r="G54" s="15">
        <v>500000000</v>
      </c>
      <c r="H54" s="7" t="s">
        <v>1</v>
      </c>
      <c r="I54" s="7"/>
      <c r="J54" s="7"/>
      <c r="K54" s="7"/>
      <c r="L54" s="14" t="s">
        <v>22</v>
      </c>
      <c r="M54" s="15">
        <v>550000000</v>
      </c>
    </row>
    <row r="55" spans="1:13" ht="16.5" hidden="1">
      <c r="A55" s="24">
        <v>2</v>
      </c>
      <c r="B55" s="5"/>
      <c r="C55" s="6" t="s">
        <v>32</v>
      </c>
      <c r="D55" s="22" t="s">
        <v>72</v>
      </c>
      <c r="E55" s="6" t="s">
        <v>71</v>
      </c>
      <c r="F55" s="14" t="s">
        <v>14</v>
      </c>
      <c r="G55" s="15">
        <v>500000000</v>
      </c>
      <c r="H55" s="7" t="s">
        <v>1</v>
      </c>
      <c r="I55" s="7"/>
      <c r="J55" s="7"/>
      <c r="K55" s="7"/>
      <c r="L55" s="14" t="s">
        <v>14</v>
      </c>
      <c r="M55" s="15">
        <v>550000000</v>
      </c>
    </row>
    <row r="56" spans="1:13" ht="33" hidden="1">
      <c r="A56" s="24">
        <v>3</v>
      </c>
      <c r="B56" s="9"/>
      <c r="C56" s="8" t="s">
        <v>36</v>
      </c>
      <c r="D56" s="22" t="s">
        <v>2</v>
      </c>
      <c r="E56" s="6" t="s">
        <v>71</v>
      </c>
      <c r="F56" s="20" t="s">
        <v>3</v>
      </c>
      <c r="G56" s="15">
        <v>1800000000</v>
      </c>
      <c r="H56" s="7" t="s">
        <v>1</v>
      </c>
      <c r="I56" s="9"/>
      <c r="J56" s="9"/>
      <c r="K56" s="9"/>
      <c r="L56" s="20" t="s">
        <v>4</v>
      </c>
      <c r="M56" s="15">
        <v>2000000000</v>
      </c>
    </row>
    <row r="57" spans="1:13" ht="82.5" hidden="1">
      <c r="A57" s="24">
        <v>4</v>
      </c>
      <c r="B57" s="9"/>
      <c r="C57" s="6" t="s">
        <v>42</v>
      </c>
      <c r="D57" s="22" t="s">
        <v>79</v>
      </c>
      <c r="E57" s="6" t="s">
        <v>71</v>
      </c>
      <c r="F57" s="44" t="s">
        <v>92</v>
      </c>
      <c r="G57" s="15">
        <v>550000000</v>
      </c>
      <c r="H57" s="7" t="s">
        <v>1</v>
      </c>
      <c r="I57" s="9"/>
      <c r="J57" s="9"/>
      <c r="K57" s="9"/>
      <c r="L57" s="44" t="s">
        <v>92</v>
      </c>
      <c r="M57" s="15">
        <v>650000000</v>
      </c>
    </row>
    <row r="58" spans="1:13" ht="33" hidden="1">
      <c r="A58" s="24">
        <v>5</v>
      </c>
      <c r="B58" s="9"/>
      <c r="C58" s="6" t="s">
        <v>45</v>
      </c>
      <c r="D58" s="22" t="s">
        <v>81</v>
      </c>
      <c r="E58" s="6" t="s">
        <v>71</v>
      </c>
      <c r="F58" s="19" t="s">
        <v>94</v>
      </c>
      <c r="G58" s="15">
        <v>250000000</v>
      </c>
      <c r="H58" s="7"/>
      <c r="I58" s="9"/>
      <c r="J58" s="9"/>
      <c r="K58" s="9"/>
      <c r="L58" s="19" t="s">
        <v>93</v>
      </c>
      <c r="M58" s="15">
        <v>200000000</v>
      </c>
    </row>
    <row r="59" spans="1:13" ht="16.5" hidden="1">
      <c r="A59" s="29"/>
      <c r="B59" s="30"/>
      <c r="C59" s="31"/>
      <c r="D59" s="32"/>
      <c r="E59" s="31"/>
      <c r="F59" s="33"/>
      <c r="G59" s="34"/>
      <c r="H59" s="35"/>
      <c r="I59" s="30"/>
      <c r="J59" s="30"/>
      <c r="K59" s="30"/>
      <c r="L59" s="33"/>
      <c r="M59" s="34"/>
    </row>
    <row r="60" spans="1:13" ht="16.5" hidden="1">
      <c r="A60" s="29"/>
      <c r="B60" s="30"/>
      <c r="C60" s="31"/>
      <c r="D60" s="32"/>
      <c r="E60" s="31"/>
      <c r="F60" s="33"/>
      <c r="G60" s="34"/>
      <c r="H60" s="35"/>
      <c r="I60" s="30"/>
      <c r="J60" s="30"/>
      <c r="K60" s="30"/>
      <c r="L60" s="33"/>
      <c r="M60" s="34"/>
    </row>
    <row r="61" spans="1:13" ht="16.5" hidden="1">
      <c r="A61" s="29"/>
      <c r="B61" s="30"/>
      <c r="C61" s="31"/>
      <c r="D61" s="32"/>
      <c r="E61" s="31"/>
      <c r="F61" s="33"/>
      <c r="G61" s="34"/>
      <c r="H61" s="35"/>
      <c r="I61" s="30"/>
      <c r="J61" s="30"/>
      <c r="K61" s="30"/>
      <c r="L61" s="33"/>
      <c r="M61" s="34"/>
    </row>
    <row r="62" spans="1:13" ht="16.5" hidden="1">
      <c r="A62" s="29"/>
      <c r="B62" s="30"/>
      <c r="C62" s="31"/>
      <c r="D62" s="32"/>
      <c r="E62" s="31"/>
      <c r="F62" s="33"/>
      <c r="G62" s="34"/>
      <c r="H62" s="35"/>
      <c r="I62" s="30"/>
      <c r="J62" s="30"/>
      <c r="K62" s="30"/>
      <c r="L62" s="33"/>
      <c r="M62" s="34"/>
    </row>
    <row r="63" spans="1:13" ht="16.5" hidden="1">
      <c r="A63" s="29"/>
      <c r="B63" s="30"/>
      <c r="C63" s="31"/>
      <c r="D63" s="32"/>
      <c r="E63" s="31"/>
      <c r="F63" s="33"/>
      <c r="G63" s="34"/>
      <c r="H63" s="35"/>
      <c r="I63" s="30"/>
      <c r="J63" s="30"/>
      <c r="K63" s="30"/>
      <c r="L63" s="33"/>
      <c r="M63" s="34"/>
    </row>
    <row r="64" spans="1:13" ht="16.5" hidden="1">
      <c r="A64" s="29"/>
      <c r="B64" s="30"/>
      <c r="C64" s="31"/>
      <c r="D64" s="32"/>
      <c r="E64" s="31"/>
      <c r="F64" s="33"/>
      <c r="G64" s="34"/>
      <c r="H64" s="35"/>
      <c r="I64" s="30"/>
      <c r="J64" s="30"/>
      <c r="K64" s="30"/>
      <c r="L64" s="33"/>
      <c r="M64" s="34"/>
    </row>
    <row r="65" spans="1:13" ht="16.5" hidden="1">
      <c r="A65" s="29"/>
      <c r="B65" s="30"/>
      <c r="C65" s="31"/>
      <c r="D65" s="32"/>
      <c r="E65" s="31"/>
      <c r="F65" s="33"/>
      <c r="G65" s="34"/>
      <c r="H65" s="35"/>
      <c r="I65" s="30"/>
      <c r="J65" s="30"/>
      <c r="K65" s="30"/>
      <c r="L65" s="33"/>
      <c r="M65" s="34"/>
    </row>
    <row r="66" spans="1:13" ht="16.5" hidden="1">
      <c r="A66" s="29"/>
      <c r="B66" s="30"/>
      <c r="C66" s="31"/>
      <c r="D66" s="32"/>
      <c r="E66" s="31"/>
      <c r="F66" s="33"/>
      <c r="G66" s="34"/>
      <c r="H66" s="35"/>
      <c r="I66" s="30"/>
      <c r="J66" s="30"/>
      <c r="K66" s="30"/>
      <c r="L66" s="33"/>
      <c r="M66" s="34"/>
    </row>
    <row r="67" spans="1:13" ht="16.5" hidden="1">
      <c r="A67" s="29"/>
      <c r="B67" s="30"/>
      <c r="C67" s="31"/>
      <c r="D67" s="32"/>
      <c r="E67" s="31"/>
      <c r="F67" s="33"/>
      <c r="G67" s="34"/>
      <c r="H67" s="35"/>
      <c r="I67" s="30"/>
      <c r="J67" s="30"/>
      <c r="K67" s="30"/>
      <c r="L67" s="33"/>
      <c r="M67" s="34"/>
    </row>
    <row r="68" spans="1:13" ht="16.5" hidden="1">
      <c r="A68" s="29"/>
      <c r="B68" s="30"/>
      <c r="C68" s="31"/>
      <c r="D68" s="32"/>
      <c r="E68" s="31"/>
      <c r="F68" s="33"/>
      <c r="G68" s="34"/>
      <c r="H68" s="35"/>
      <c r="I68" s="30"/>
      <c r="J68" s="30"/>
      <c r="K68" s="30"/>
      <c r="L68" s="33"/>
      <c r="M68" s="34"/>
    </row>
    <row r="69" spans="1:13" ht="16.5" hidden="1">
      <c r="A69" s="29"/>
      <c r="B69" s="30"/>
      <c r="C69" s="31"/>
      <c r="D69" s="32"/>
      <c r="E69" s="31"/>
      <c r="F69" s="33"/>
      <c r="G69" s="34"/>
      <c r="H69" s="35"/>
      <c r="I69" s="30"/>
      <c r="J69" s="30"/>
      <c r="K69" s="30"/>
      <c r="L69" s="33"/>
      <c r="M69" s="34"/>
    </row>
    <row r="70" spans="1:13" ht="16.5" hidden="1">
      <c r="A70" s="29"/>
      <c r="B70" s="30"/>
      <c r="C70" s="31"/>
      <c r="D70" s="32"/>
      <c r="E70" s="31"/>
      <c r="F70" s="33"/>
      <c r="G70" s="34"/>
      <c r="H70" s="35"/>
      <c r="I70" s="30"/>
      <c r="J70" s="30"/>
      <c r="K70" s="30"/>
      <c r="L70" s="33"/>
      <c r="M70" s="34"/>
    </row>
    <row r="71" spans="1:13" ht="16.5" hidden="1">
      <c r="A71" s="29"/>
      <c r="B71" s="30"/>
      <c r="C71" s="31"/>
      <c r="D71" s="32"/>
      <c r="E71" s="31"/>
      <c r="F71" s="33"/>
      <c r="G71" s="34"/>
      <c r="H71" s="35"/>
      <c r="I71" s="30"/>
      <c r="J71" s="30"/>
      <c r="K71" s="30"/>
      <c r="L71" s="33"/>
      <c r="M71" s="34"/>
    </row>
    <row r="72" spans="1:13" ht="16.5" hidden="1">
      <c r="A72" s="29"/>
      <c r="B72" s="30"/>
      <c r="C72" s="31"/>
      <c r="D72" s="32"/>
      <c r="E72" s="31"/>
      <c r="F72" s="33"/>
      <c r="G72" s="34"/>
      <c r="H72" s="35"/>
      <c r="I72" s="30"/>
      <c r="J72" s="30"/>
      <c r="K72" s="30"/>
      <c r="L72" s="33"/>
      <c r="M72" s="34"/>
    </row>
    <row r="73" spans="1:13" ht="16.5" hidden="1">
      <c r="A73" s="29"/>
      <c r="B73" s="30"/>
      <c r="C73" s="31"/>
      <c r="D73" s="32"/>
      <c r="E73" s="31"/>
      <c r="F73" s="33"/>
      <c r="G73" s="34"/>
      <c r="H73" s="35"/>
      <c r="I73" s="30"/>
      <c r="J73" s="30"/>
      <c r="K73" s="30"/>
      <c r="L73" s="33"/>
      <c r="M73" s="34"/>
    </row>
    <row r="74" spans="1:13" ht="16.5" hidden="1">
      <c r="A74" s="29"/>
      <c r="B74" s="30"/>
      <c r="C74" s="31"/>
      <c r="D74" s="32"/>
      <c r="E74" s="31"/>
      <c r="F74" s="33"/>
      <c r="G74" s="34"/>
      <c r="H74" s="35"/>
      <c r="I74" s="30"/>
      <c r="J74" s="30"/>
      <c r="K74" s="30"/>
      <c r="L74" s="33"/>
      <c r="M74" s="34"/>
    </row>
    <row r="75" spans="1:13" hidden="1">
      <c r="A75" s="41" t="s">
        <v>89</v>
      </c>
      <c r="B75" s="41"/>
      <c r="C75" s="41"/>
    </row>
    <row r="76" spans="1:13" ht="16.5" hidden="1">
      <c r="A76" s="146" t="s">
        <v>26</v>
      </c>
      <c r="B76" s="146" t="s">
        <v>25</v>
      </c>
      <c r="C76" s="146" t="s">
        <v>53</v>
      </c>
      <c r="D76" s="146" t="s">
        <v>56</v>
      </c>
      <c r="E76" s="151" t="s">
        <v>58</v>
      </c>
      <c r="F76" s="151"/>
      <c r="G76" s="151"/>
      <c r="H76" s="151"/>
      <c r="I76" s="151"/>
      <c r="J76" s="151"/>
      <c r="K76" s="151"/>
      <c r="L76" s="152" t="s">
        <v>65</v>
      </c>
      <c r="M76" s="153"/>
    </row>
    <row r="77" spans="1:13" ht="16.5" hidden="1">
      <c r="A77" s="146"/>
      <c r="B77" s="146"/>
      <c r="C77" s="146"/>
      <c r="D77" s="146"/>
      <c r="E77" s="151" t="s">
        <v>57</v>
      </c>
      <c r="F77" s="146" t="s">
        <v>59</v>
      </c>
      <c r="G77" s="146" t="s">
        <v>60</v>
      </c>
      <c r="H77" s="151" t="s">
        <v>61</v>
      </c>
      <c r="I77" s="151"/>
      <c r="J77" s="151"/>
      <c r="K77" s="151"/>
      <c r="L77" s="146" t="s">
        <v>66</v>
      </c>
      <c r="M77" s="146" t="s">
        <v>60</v>
      </c>
    </row>
    <row r="78" spans="1:13" ht="33" hidden="1">
      <c r="A78" s="146"/>
      <c r="B78" s="146"/>
      <c r="C78" s="146"/>
      <c r="D78" s="146"/>
      <c r="E78" s="151"/>
      <c r="F78" s="147"/>
      <c r="G78" s="147"/>
      <c r="H78" s="60" t="s">
        <v>62</v>
      </c>
      <c r="I78" s="60" t="s">
        <v>63</v>
      </c>
      <c r="J78" s="59" t="s">
        <v>0</v>
      </c>
      <c r="K78" s="59" t="s">
        <v>64</v>
      </c>
      <c r="L78" s="146"/>
      <c r="M78" s="147"/>
    </row>
    <row r="79" spans="1:13" ht="16.5" hidden="1">
      <c r="A79" s="10" t="s">
        <v>67</v>
      </c>
      <c r="B79" s="4"/>
      <c r="C79" s="154" t="s">
        <v>54</v>
      </c>
      <c r="D79" s="155"/>
      <c r="E79" s="155"/>
      <c r="F79" s="155"/>
      <c r="G79" s="12">
        <f>SUM(G80:G112)</f>
        <v>22006180000</v>
      </c>
      <c r="H79" s="11"/>
      <c r="I79" s="11"/>
      <c r="J79" s="11"/>
      <c r="K79" s="11"/>
      <c r="L79" s="13"/>
      <c r="M79" s="12">
        <f>SUM(M80:M112)</f>
        <v>25709798000</v>
      </c>
    </row>
    <row r="80" spans="1:13" ht="33" hidden="1">
      <c r="A80" s="24">
        <v>1</v>
      </c>
      <c r="B80" s="9"/>
      <c r="C80" s="25" t="s">
        <v>82</v>
      </c>
      <c r="D80" s="22" t="s">
        <v>83</v>
      </c>
      <c r="E80" s="6" t="s">
        <v>71</v>
      </c>
      <c r="F80" s="18">
        <v>1</v>
      </c>
      <c r="G80" s="15">
        <v>150000000</v>
      </c>
      <c r="H80" s="24" t="s">
        <v>1</v>
      </c>
      <c r="I80" s="9"/>
      <c r="J80" s="9"/>
      <c r="K80" s="9"/>
      <c r="L80" s="18">
        <v>1</v>
      </c>
      <c r="M80" s="15">
        <v>150000000</v>
      </c>
    </row>
    <row r="81" spans="1:13" ht="33" hidden="1">
      <c r="A81" s="24">
        <v>2</v>
      </c>
      <c r="B81" s="9"/>
      <c r="C81" s="6" t="s">
        <v>44</v>
      </c>
      <c r="D81" s="27" t="s">
        <v>9</v>
      </c>
      <c r="E81" s="6" t="s">
        <v>71</v>
      </c>
      <c r="F81" s="18">
        <v>0.65</v>
      </c>
      <c r="G81" s="15">
        <v>650000000</v>
      </c>
      <c r="H81" s="24" t="s">
        <v>1</v>
      </c>
      <c r="I81" s="9"/>
      <c r="J81" s="9"/>
      <c r="K81" s="9"/>
      <c r="L81" s="18">
        <v>0.7</v>
      </c>
      <c r="M81" s="15">
        <v>700000000</v>
      </c>
    </row>
    <row r="82" spans="1:13" ht="33" hidden="1">
      <c r="A82" s="24">
        <v>3</v>
      </c>
      <c r="B82" s="5"/>
      <c r="C82" s="8" t="s">
        <v>33</v>
      </c>
      <c r="D82" s="26" t="s">
        <v>73</v>
      </c>
      <c r="E82" s="6" t="s">
        <v>30</v>
      </c>
      <c r="F82" s="16" t="s">
        <v>91</v>
      </c>
      <c r="G82" s="15">
        <v>300000000</v>
      </c>
      <c r="H82" s="24" t="s">
        <v>1</v>
      </c>
      <c r="I82" s="9"/>
      <c r="J82" s="9"/>
      <c r="K82" s="9"/>
      <c r="L82" s="16" t="s">
        <v>91</v>
      </c>
      <c r="M82" s="15">
        <v>325000000</v>
      </c>
    </row>
    <row r="83" spans="1:13" ht="33" hidden="1">
      <c r="A83" s="24">
        <v>4</v>
      </c>
      <c r="B83" s="5"/>
      <c r="C83" s="8" t="s">
        <v>34</v>
      </c>
      <c r="D83" s="22" t="s">
        <v>74</v>
      </c>
      <c r="E83" s="6" t="s">
        <v>30</v>
      </c>
      <c r="F83" s="43" t="s">
        <v>15</v>
      </c>
      <c r="G83" s="15">
        <v>1500000000</v>
      </c>
      <c r="H83" s="24" t="s">
        <v>1</v>
      </c>
      <c r="I83" s="9"/>
      <c r="J83" s="9"/>
      <c r="K83" s="9"/>
      <c r="L83" s="17" t="s">
        <v>15</v>
      </c>
      <c r="M83" s="15">
        <v>1700000000</v>
      </c>
    </row>
    <row r="84" spans="1:13" ht="33" hidden="1">
      <c r="A84" s="36">
        <v>5</v>
      </c>
      <c r="B84" s="37"/>
      <c r="C84" s="25" t="s">
        <v>41</v>
      </c>
      <c r="D84" s="38" t="s">
        <v>8</v>
      </c>
      <c r="E84" s="25" t="s">
        <v>30</v>
      </c>
      <c r="F84" s="39" t="s">
        <v>87</v>
      </c>
      <c r="G84" s="40">
        <v>250000000</v>
      </c>
      <c r="H84" s="36" t="s">
        <v>1</v>
      </c>
      <c r="I84" s="37"/>
      <c r="J84" s="37"/>
      <c r="K84" s="37"/>
      <c r="L84" s="39" t="s">
        <v>21</v>
      </c>
      <c r="M84" s="40">
        <v>260000000</v>
      </c>
    </row>
    <row r="85" spans="1:13" ht="30" hidden="1" customHeight="1">
      <c r="A85" s="24">
        <v>6</v>
      </c>
      <c r="B85" s="9"/>
      <c r="C85" s="8" t="s">
        <v>35</v>
      </c>
      <c r="D85" s="22" t="s">
        <v>5</v>
      </c>
      <c r="E85" s="6" t="s">
        <v>29</v>
      </c>
      <c r="F85" s="18" t="s">
        <v>16</v>
      </c>
      <c r="G85" s="15">
        <v>175000000</v>
      </c>
      <c r="H85" s="24" t="s">
        <v>1</v>
      </c>
      <c r="I85" s="9"/>
      <c r="J85" s="9"/>
      <c r="K85" s="9"/>
      <c r="L85" s="18" t="s">
        <v>16</v>
      </c>
      <c r="M85" s="15">
        <v>200000000</v>
      </c>
    </row>
    <row r="86" spans="1:13" hidden="1"/>
    <row r="87" spans="1:13" hidden="1">
      <c r="A87" s="41"/>
      <c r="B87" s="41"/>
      <c r="C87" s="41"/>
      <c r="D87" s="41"/>
      <c r="E87" s="41"/>
      <c r="F87" s="41"/>
    </row>
    <row r="88" spans="1:13" hidden="1">
      <c r="A88" s="41"/>
      <c r="B88" s="41"/>
      <c r="C88" s="41"/>
      <c r="D88" s="41"/>
      <c r="E88" s="41"/>
      <c r="F88" s="41"/>
    </row>
    <row r="89" spans="1:13" hidden="1"/>
    <row r="90" spans="1:13" hidden="1"/>
    <row r="91" spans="1:13" hidden="1"/>
    <row r="92" spans="1:13" hidden="1"/>
    <row r="93" spans="1:13" hidden="1"/>
    <row r="94" spans="1:13" hidden="1"/>
    <row r="95" spans="1:13" hidden="1"/>
    <row r="96" spans="1:13" hidden="1"/>
    <row r="97" spans="1:13" hidden="1"/>
    <row r="98" spans="1:13" hidden="1"/>
    <row r="99" spans="1:13" hidden="1"/>
    <row r="100" spans="1:13" hidden="1"/>
    <row r="101" spans="1:13" hidden="1"/>
    <row r="102" spans="1:13" hidden="1"/>
    <row r="103" spans="1:13" hidden="1"/>
    <row r="104" spans="1:13" hidden="1">
      <c r="A104" s="41" t="s">
        <v>90</v>
      </c>
      <c r="B104" s="41"/>
      <c r="C104" s="41"/>
    </row>
    <row r="105" spans="1:13" ht="16.5" hidden="1">
      <c r="A105" s="146" t="s">
        <v>26</v>
      </c>
      <c r="B105" s="146" t="s">
        <v>25</v>
      </c>
      <c r="C105" s="146" t="s">
        <v>53</v>
      </c>
      <c r="D105" s="146" t="s">
        <v>56</v>
      </c>
      <c r="E105" s="151" t="s">
        <v>58</v>
      </c>
      <c r="F105" s="151"/>
      <c r="G105" s="151"/>
      <c r="H105" s="151"/>
      <c r="I105" s="151"/>
      <c r="J105" s="151"/>
      <c r="K105" s="151"/>
      <c r="L105" s="152" t="s">
        <v>65</v>
      </c>
      <c r="M105" s="153"/>
    </row>
    <row r="106" spans="1:13" ht="16.5" hidden="1">
      <c r="A106" s="146"/>
      <c r="B106" s="146"/>
      <c r="C106" s="146"/>
      <c r="D106" s="146"/>
      <c r="E106" s="151" t="s">
        <v>57</v>
      </c>
      <c r="F106" s="146" t="s">
        <v>59</v>
      </c>
      <c r="G106" s="146" t="s">
        <v>60</v>
      </c>
      <c r="H106" s="151" t="s">
        <v>61</v>
      </c>
      <c r="I106" s="151"/>
      <c r="J106" s="151"/>
      <c r="K106" s="151"/>
      <c r="L106" s="146" t="s">
        <v>66</v>
      </c>
      <c r="M106" s="146" t="s">
        <v>60</v>
      </c>
    </row>
    <row r="107" spans="1:13" ht="33" hidden="1">
      <c r="A107" s="146"/>
      <c r="B107" s="146"/>
      <c r="C107" s="146"/>
      <c r="D107" s="146"/>
      <c r="E107" s="151"/>
      <c r="F107" s="147"/>
      <c r="G107" s="147"/>
      <c r="H107" s="60" t="s">
        <v>62</v>
      </c>
      <c r="I107" s="60" t="s">
        <v>63</v>
      </c>
      <c r="J107" s="59" t="s">
        <v>0</v>
      </c>
      <c r="K107" s="59" t="s">
        <v>64</v>
      </c>
      <c r="L107" s="146"/>
      <c r="M107" s="147"/>
    </row>
    <row r="108" spans="1:13" ht="16.5" hidden="1">
      <c r="A108" s="10" t="s">
        <v>67</v>
      </c>
      <c r="B108" s="4"/>
      <c r="C108" s="154" t="s">
        <v>54</v>
      </c>
      <c r="D108" s="155"/>
      <c r="E108" s="155"/>
      <c r="F108" s="155"/>
      <c r="G108" s="12">
        <f>SUM(G109:G139)</f>
        <v>14813090000</v>
      </c>
      <c r="H108" s="11"/>
      <c r="I108" s="11"/>
      <c r="J108" s="11"/>
      <c r="K108" s="11"/>
      <c r="L108" s="13"/>
      <c r="M108" s="12">
        <f>SUM(M109:M139)</f>
        <v>17899899000</v>
      </c>
    </row>
    <row r="109" spans="1:13" ht="33" hidden="1">
      <c r="A109" s="24">
        <v>1</v>
      </c>
      <c r="B109" s="9"/>
      <c r="C109" s="8" t="s">
        <v>37</v>
      </c>
      <c r="D109" s="22" t="s">
        <v>76</v>
      </c>
      <c r="E109" s="6" t="s">
        <v>71</v>
      </c>
      <c r="F109" s="21" t="s">
        <v>17</v>
      </c>
      <c r="G109" s="15">
        <v>1542750000</v>
      </c>
      <c r="H109" s="7" t="s">
        <v>1</v>
      </c>
      <c r="I109" s="9"/>
      <c r="J109" s="9"/>
      <c r="K109" s="9"/>
      <c r="L109" s="21" t="s">
        <v>17</v>
      </c>
      <c r="M109" s="15">
        <v>1697025000</v>
      </c>
    </row>
    <row r="110" spans="1:13" ht="33" hidden="1">
      <c r="A110" s="24">
        <v>2</v>
      </c>
      <c r="B110" s="9"/>
      <c r="C110" s="6" t="s">
        <v>43</v>
      </c>
      <c r="D110" s="22" t="s">
        <v>80</v>
      </c>
      <c r="E110" s="6" t="s">
        <v>30</v>
      </c>
      <c r="F110" s="19"/>
      <c r="G110" s="15">
        <v>374000000</v>
      </c>
      <c r="H110" s="7" t="s">
        <v>1</v>
      </c>
      <c r="I110" s="9"/>
      <c r="J110" s="9"/>
      <c r="K110" s="9"/>
      <c r="L110" s="19" t="s">
        <v>27</v>
      </c>
      <c r="M110" s="15">
        <v>411400000</v>
      </c>
    </row>
    <row r="111" spans="1:13" ht="33" hidden="1">
      <c r="A111" s="24">
        <v>3</v>
      </c>
      <c r="B111" s="9"/>
      <c r="C111" s="8" t="s">
        <v>40</v>
      </c>
      <c r="D111" s="22" t="s">
        <v>7</v>
      </c>
      <c r="E111" s="6" t="s">
        <v>71</v>
      </c>
      <c r="F111" s="21" t="s">
        <v>20</v>
      </c>
      <c r="G111" s="15">
        <v>901340000</v>
      </c>
      <c r="H111" s="7" t="s">
        <v>1</v>
      </c>
      <c r="I111" s="9"/>
      <c r="J111" s="9"/>
      <c r="K111" s="9"/>
      <c r="L111" s="21" t="s">
        <v>24</v>
      </c>
      <c r="M111" s="15">
        <v>991474000</v>
      </c>
    </row>
    <row r="112" spans="1:13" ht="49.5" hidden="1">
      <c r="A112" s="24">
        <v>4</v>
      </c>
      <c r="B112" s="9"/>
      <c r="C112" s="8" t="s">
        <v>38</v>
      </c>
      <c r="D112" s="22" t="s">
        <v>6</v>
      </c>
      <c r="E112" s="6" t="s">
        <v>71</v>
      </c>
      <c r="F112" s="18" t="s">
        <v>18</v>
      </c>
      <c r="G112" s="15">
        <v>1350000000</v>
      </c>
      <c r="H112" s="7" t="s">
        <v>1</v>
      </c>
      <c r="I112" s="9"/>
      <c r="J112" s="9"/>
      <c r="K112" s="9"/>
      <c r="L112" s="18" t="s">
        <v>23</v>
      </c>
      <c r="M112" s="15">
        <v>1375000000</v>
      </c>
    </row>
    <row r="113" spans="1:13" ht="33" hidden="1">
      <c r="A113" s="24">
        <v>5</v>
      </c>
      <c r="B113" s="9"/>
      <c r="C113" s="8" t="s">
        <v>39</v>
      </c>
      <c r="D113" s="22" t="s">
        <v>75</v>
      </c>
      <c r="E113" s="6" t="s">
        <v>71</v>
      </c>
      <c r="F113" s="21" t="s">
        <v>19</v>
      </c>
      <c r="G113" s="15">
        <v>170000000</v>
      </c>
      <c r="H113" s="7" t="s">
        <v>1</v>
      </c>
      <c r="I113" s="9"/>
      <c r="J113" s="9"/>
      <c r="K113" s="9"/>
      <c r="L113" s="21" t="s">
        <v>19</v>
      </c>
      <c r="M113" s="15">
        <v>175000000</v>
      </c>
    </row>
    <row r="114" spans="1:13" ht="33" hidden="1">
      <c r="A114" s="24">
        <v>6</v>
      </c>
      <c r="B114" s="9"/>
      <c r="C114" s="23" t="s">
        <v>77</v>
      </c>
      <c r="D114" s="22" t="s">
        <v>78</v>
      </c>
      <c r="E114" s="6" t="s">
        <v>30</v>
      </c>
      <c r="F114" s="42"/>
      <c r="G114" s="15">
        <v>500000000</v>
      </c>
      <c r="H114" s="7" t="s">
        <v>1</v>
      </c>
      <c r="I114" s="9"/>
      <c r="J114" s="9"/>
      <c r="K114" s="9"/>
      <c r="L114" s="19"/>
      <c r="M114" s="15">
        <v>500000000</v>
      </c>
    </row>
    <row r="115" spans="1:13" hidden="1"/>
    <row r="116" spans="1:13" hidden="1"/>
    <row r="117" spans="1:13" hidden="1"/>
    <row r="118" spans="1:13" hidden="1"/>
    <row r="119" spans="1:13" hidden="1"/>
    <row r="120" spans="1:13" hidden="1"/>
    <row r="121" spans="1:13" hidden="1"/>
    <row r="122" spans="1:13" hidden="1"/>
    <row r="123" spans="1:13" hidden="1"/>
    <row r="124" spans="1:13" hidden="1"/>
    <row r="125" spans="1:13" hidden="1"/>
    <row r="126" spans="1:13" hidden="1"/>
    <row r="127" spans="1:13" hidden="1"/>
    <row r="128" spans="1:13" hidden="1"/>
    <row r="129" spans="1:13" hidden="1"/>
    <row r="130" spans="1:13" hidden="1"/>
    <row r="131" spans="1:13" hidden="1">
      <c r="A131" s="41" t="s">
        <v>95</v>
      </c>
      <c r="B131" s="41"/>
      <c r="C131" s="41"/>
      <c r="D131" s="41"/>
    </row>
    <row r="132" spans="1:13" ht="16.5" hidden="1">
      <c r="A132" s="146" t="s">
        <v>26</v>
      </c>
      <c r="B132" s="146" t="s">
        <v>25</v>
      </c>
      <c r="C132" s="146" t="s">
        <v>53</v>
      </c>
      <c r="D132" s="146" t="s">
        <v>56</v>
      </c>
      <c r="E132" s="151" t="s">
        <v>58</v>
      </c>
      <c r="F132" s="151"/>
      <c r="G132" s="151"/>
      <c r="H132" s="151"/>
      <c r="I132" s="151"/>
      <c r="J132" s="151"/>
      <c r="K132" s="151"/>
      <c r="L132" s="152" t="s">
        <v>65</v>
      </c>
      <c r="M132" s="153"/>
    </row>
    <row r="133" spans="1:13" ht="16.5" hidden="1">
      <c r="A133" s="146"/>
      <c r="B133" s="146"/>
      <c r="C133" s="146"/>
      <c r="D133" s="146"/>
      <c r="E133" s="151" t="s">
        <v>57</v>
      </c>
      <c r="F133" s="146" t="s">
        <v>59</v>
      </c>
      <c r="G133" s="146" t="s">
        <v>60</v>
      </c>
      <c r="H133" s="151" t="s">
        <v>61</v>
      </c>
      <c r="I133" s="151"/>
      <c r="J133" s="151"/>
      <c r="K133" s="151"/>
      <c r="L133" s="146" t="s">
        <v>66</v>
      </c>
      <c r="M133" s="146" t="s">
        <v>60</v>
      </c>
    </row>
    <row r="134" spans="1:13" ht="33" hidden="1">
      <c r="A134" s="146"/>
      <c r="B134" s="146"/>
      <c r="C134" s="146"/>
      <c r="D134" s="146"/>
      <c r="E134" s="151"/>
      <c r="F134" s="147"/>
      <c r="G134" s="147"/>
      <c r="H134" s="60" t="s">
        <v>62</v>
      </c>
      <c r="I134" s="60" t="s">
        <v>63</v>
      </c>
      <c r="J134" s="59" t="s">
        <v>0</v>
      </c>
      <c r="K134" s="59" t="s">
        <v>64</v>
      </c>
      <c r="L134" s="146"/>
      <c r="M134" s="147"/>
    </row>
    <row r="135" spans="1:13" ht="33" hidden="1">
      <c r="A135" s="24">
        <v>1</v>
      </c>
      <c r="B135" s="5"/>
      <c r="C135" s="8" t="s">
        <v>50</v>
      </c>
      <c r="D135" s="22" t="s">
        <v>12</v>
      </c>
      <c r="E135" s="6" t="s">
        <v>71</v>
      </c>
      <c r="F135" s="16">
        <v>1</v>
      </c>
      <c r="G135" s="15">
        <v>3500000000</v>
      </c>
      <c r="H135" s="7" t="s">
        <v>1</v>
      </c>
      <c r="I135" s="9"/>
      <c r="J135" s="9"/>
      <c r="K135" s="9"/>
      <c r="L135" s="16">
        <v>1</v>
      </c>
      <c r="M135" s="15">
        <v>3700000000</v>
      </c>
    </row>
    <row r="136" spans="1:13" ht="33" hidden="1">
      <c r="A136" s="24">
        <v>2</v>
      </c>
      <c r="B136" s="5"/>
      <c r="C136" s="6" t="s">
        <v>51</v>
      </c>
      <c r="D136" s="22" t="s">
        <v>84</v>
      </c>
      <c r="E136" s="6" t="s">
        <v>71</v>
      </c>
      <c r="F136" s="16" t="s">
        <v>85</v>
      </c>
      <c r="G136" s="15">
        <v>75000000</v>
      </c>
      <c r="H136" s="7" t="s">
        <v>1</v>
      </c>
      <c r="I136" s="9"/>
      <c r="J136" s="9"/>
      <c r="K136" s="9"/>
      <c r="L136" s="16">
        <v>1</v>
      </c>
      <c r="M136" s="15">
        <v>100000000</v>
      </c>
    </row>
    <row r="137" spans="1:13" ht="33" hidden="1">
      <c r="A137" s="24">
        <v>3</v>
      </c>
      <c r="B137" s="5"/>
      <c r="C137" s="6" t="s">
        <v>46</v>
      </c>
      <c r="D137" s="22"/>
      <c r="E137" s="6"/>
      <c r="F137" s="16"/>
      <c r="G137" s="15">
        <v>400000000</v>
      </c>
      <c r="H137" s="7"/>
      <c r="I137" s="9"/>
      <c r="J137" s="9"/>
      <c r="K137" s="9"/>
      <c r="L137" s="16"/>
      <c r="M137" s="15">
        <v>450000000</v>
      </c>
    </row>
    <row r="138" spans="1:13" ht="33" hidden="1">
      <c r="A138" s="24">
        <v>4</v>
      </c>
      <c r="B138" s="9"/>
      <c r="C138" s="8" t="s">
        <v>47</v>
      </c>
      <c r="D138" s="22" t="s">
        <v>10</v>
      </c>
      <c r="E138" s="6" t="s">
        <v>71</v>
      </c>
      <c r="F138" s="16">
        <v>1</v>
      </c>
      <c r="G138" s="15">
        <v>3000000000</v>
      </c>
      <c r="H138" s="7" t="s">
        <v>1</v>
      </c>
      <c r="I138" s="9"/>
      <c r="J138" s="9"/>
      <c r="K138" s="9"/>
      <c r="L138" s="16">
        <v>1</v>
      </c>
      <c r="M138" s="15">
        <v>5000000000</v>
      </c>
    </row>
    <row r="139" spans="1:13" ht="33" hidden="1">
      <c r="A139" s="24">
        <v>5</v>
      </c>
      <c r="B139" s="9"/>
      <c r="C139" s="8" t="s">
        <v>48</v>
      </c>
      <c r="D139" s="22" t="s">
        <v>11</v>
      </c>
      <c r="E139" s="6" t="s">
        <v>71</v>
      </c>
      <c r="F139" s="16">
        <v>1</v>
      </c>
      <c r="G139" s="15">
        <v>3000000000</v>
      </c>
      <c r="H139" s="7" t="s">
        <v>1</v>
      </c>
      <c r="I139" s="9"/>
      <c r="J139" s="9"/>
      <c r="K139" s="9"/>
      <c r="L139" s="16">
        <v>1</v>
      </c>
      <c r="M139" s="15">
        <v>3500000000</v>
      </c>
    </row>
    <row r="140" spans="1:13" ht="16.5" hidden="1">
      <c r="A140" s="24">
        <v>6</v>
      </c>
      <c r="B140" s="5"/>
      <c r="C140" s="8" t="s">
        <v>49</v>
      </c>
      <c r="D140" s="22" t="s">
        <v>86</v>
      </c>
      <c r="E140" s="6" t="s">
        <v>71</v>
      </c>
      <c r="F140" s="28"/>
      <c r="G140" s="15">
        <v>11000000000</v>
      </c>
      <c r="H140" s="7" t="s">
        <v>1</v>
      </c>
      <c r="I140" s="9"/>
      <c r="J140" s="9"/>
      <c r="K140" s="9"/>
      <c r="L140" s="20" t="s">
        <v>96</v>
      </c>
      <c r="M140" s="45" t="s">
        <v>96</v>
      </c>
    </row>
    <row r="141" spans="1:13" hidden="1"/>
    <row r="145" spans="3:3" ht="16.5">
      <c r="C145" s="46"/>
    </row>
  </sheetData>
  <mergeCells count="74">
    <mergeCell ref="L132:M132"/>
    <mergeCell ref="E133:E134"/>
    <mergeCell ref="F133:F134"/>
    <mergeCell ref="G133:G134"/>
    <mergeCell ref="H133:K133"/>
    <mergeCell ref="L133:L134"/>
    <mergeCell ref="M133:M134"/>
    <mergeCell ref="C108:F108"/>
    <mergeCell ref="A132:A134"/>
    <mergeCell ref="B132:B134"/>
    <mergeCell ref="C132:C134"/>
    <mergeCell ref="D132:D134"/>
    <mergeCell ref="E132:K132"/>
    <mergeCell ref="L105:M105"/>
    <mergeCell ref="E106:E107"/>
    <mergeCell ref="F106:F107"/>
    <mergeCell ref="G106:G107"/>
    <mergeCell ref="H106:K106"/>
    <mergeCell ref="L106:L107"/>
    <mergeCell ref="M106:M107"/>
    <mergeCell ref="C79:F79"/>
    <mergeCell ref="A105:A107"/>
    <mergeCell ref="B105:B107"/>
    <mergeCell ref="C105:C107"/>
    <mergeCell ref="D105:D107"/>
    <mergeCell ref="E105:K105"/>
    <mergeCell ref="L76:M76"/>
    <mergeCell ref="E77:E78"/>
    <mergeCell ref="F77:F78"/>
    <mergeCell ref="G77:G78"/>
    <mergeCell ref="H77:K77"/>
    <mergeCell ref="L77:L78"/>
    <mergeCell ref="M77:M78"/>
    <mergeCell ref="C53:F53"/>
    <mergeCell ref="A76:A78"/>
    <mergeCell ref="B76:B78"/>
    <mergeCell ref="C76:C78"/>
    <mergeCell ref="D76:D78"/>
    <mergeCell ref="E76:K76"/>
    <mergeCell ref="M51:M52"/>
    <mergeCell ref="C14:F14"/>
    <mergeCell ref="A37:F37"/>
    <mergeCell ref="H37:L37"/>
    <mergeCell ref="A50:A52"/>
    <mergeCell ref="B50:B52"/>
    <mergeCell ref="C50:C52"/>
    <mergeCell ref="D50:D52"/>
    <mergeCell ref="E50:K50"/>
    <mergeCell ref="L50:M50"/>
    <mergeCell ref="E51:E52"/>
    <mergeCell ref="F51:F52"/>
    <mergeCell ref="G51:G52"/>
    <mergeCell ref="H51:K51"/>
    <mergeCell ref="L51:L52"/>
    <mergeCell ref="C11:F11"/>
    <mergeCell ref="C9:F9"/>
    <mergeCell ref="C16:F16"/>
    <mergeCell ref="L6:M6"/>
    <mergeCell ref="E7:E8"/>
    <mergeCell ref="F7:F8"/>
    <mergeCell ref="G7:G8"/>
    <mergeCell ref="H7:K7"/>
    <mergeCell ref="L7:L8"/>
    <mergeCell ref="M7:M8"/>
    <mergeCell ref="A1:M1"/>
    <mergeCell ref="A3:M3"/>
    <mergeCell ref="A4:M4"/>
    <mergeCell ref="A5:M5"/>
    <mergeCell ref="A6:A8"/>
    <mergeCell ref="B6:B8"/>
    <mergeCell ref="C6:C8"/>
    <mergeCell ref="D6:D8"/>
    <mergeCell ref="E6:K6"/>
    <mergeCell ref="A2:M2"/>
  </mergeCells>
  <pageMargins left="0.59055118110236227" right="0.59055118110236227" top="0.98425196850393704" bottom="0.59055118110236227" header="0.19685039370078741" footer="0.19685039370078741"/>
  <pageSetup paperSize="9" scale="72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3"/>
  <sheetViews>
    <sheetView showGridLines="0" view="pageBreakPreview" topLeftCell="A5" zoomScale="85" zoomScaleSheetLayoutView="85" workbookViewId="0">
      <pane ySplit="1275" activePane="bottomLeft"/>
      <selection activeCell="A5" sqref="A5"/>
      <selection pane="bottomLeft" activeCell="L38" sqref="L38:L46"/>
    </sheetView>
  </sheetViews>
  <sheetFormatPr defaultColWidth="9.125" defaultRowHeight="15.75"/>
  <cols>
    <col min="1" max="1" width="4.125" style="1" bestFit="1" customWidth="1"/>
    <col min="2" max="2" width="5.625" style="1" hidden="1" customWidth="1"/>
    <col min="3" max="3" width="31.25" style="1" customWidth="1"/>
    <col min="4" max="4" width="35" style="1" customWidth="1"/>
    <col min="5" max="5" width="13.875" style="1" customWidth="1"/>
    <col min="6" max="6" width="20.625" style="1" customWidth="1"/>
    <col min="7" max="7" width="15.125" style="1" customWidth="1"/>
    <col min="8" max="11" width="7.375" style="1" customWidth="1"/>
    <col min="12" max="12" width="20.625" style="1" customWidth="1"/>
    <col min="13" max="13" width="15.25" style="1" customWidth="1"/>
    <col min="14" max="14" width="9.125" style="1"/>
    <col min="15" max="15" width="18.875" style="1" customWidth="1"/>
    <col min="16" max="16384" width="9.125" style="1"/>
  </cols>
  <sheetData>
    <row r="1" spans="1:13" ht="15.75" customHeight="1">
      <c r="A1" s="135" t="s">
        <v>145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idden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>
      <c r="A5" s="137" t="s">
        <v>52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2" customFormat="1" ht="15" customHeight="1">
      <c r="A6" s="156" t="s">
        <v>26</v>
      </c>
      <c r="B6" s="156" t="s">
        <v>25</v>
      </c>
      <c r="C6" s="156" t="s">
        <v>53</v>
      </c>
      <c r="D6" s="156" t="s">
        <v>56</v>
      </c>
      <c r="E6" s="157" t="s">
        <v>58</v>
      </c>
      <c r="F6" s="157"/>
      <c r="G6" s="157"/>
      <c r="H6" s="157"/>
      <c r="I6" s="157"/>
      <c r="J6" s="157"/>
      <c r="K6" s="157"/>
      <c r="L6" s="158" t="s">
        <v>65</v>
      </c>
      <c r="M6" s="159"/>
    </row>
    <row r="7" spans="1:13" s="3" customFormat="1" ht="15" customHeight="1">
      <c r="A7" s="156"/>
      <c r="B7" s="156"/>
      <c r="C7" s="156"/>
      <c r="D7" s="156"/>
      <c r="E7" s="157" t="s">
        <v>57</v>
      </c>
      <c r="F7" s="156" t="s">
        <v>59</v>
      </c>
      <c r="G7" s="156" t="s">
        <v>60</v>
      </c>
      <c r="H7" s="157" t="s">
        <v>61</v>
      </c>
      <c r="I7" s="157"/>
      <c r="J7" s="157"/>
      <c r="K7" s="157"/>
      <c r="L7" s="156" t="s">
        <v>66</v>
      </c>
      <c r="M7" s="156" t="s">
        <v>60</v>
      </c>
    </row>
    <row r="8" spans="1:13" ht="30" customHeight="1">
      <c r="A8" s="156"/>
      <c r="B8" s="156"/>
      <c r="C8" s="156"/>
      <c r="D8" s="156"/>
      <c r="E8" s="157"/>
      <c r="F8" s="156"/>
      <c r="G8" s="156"/>
      <c r="H8" s="160" t="s">
        <v>62</v>
      </c>
      <c r="I8" s="160" t="s">
        <v>63</v>
      </c>
      <c r="J8" s="161" t="s">
        <v>0</v>
      </c>
      <c r="K8" s="161" t="s">
        <v>64</v>
      </c>
      <c r="L8" s="156"/>
      <c r="M8" s="156"/>
    </row>
    <row r="9" spans="1:13" ht="16.5">
      <c r="A9" s="75" t="s">
        <v>67</v>
      </c>
      <c r="B9" s="76"/>
      <c r="C9" s="140" t="s">
        <v>110</v>
      </c>
      <c r="D9" s="141"/>
      <c r="E9" s="141"/>
      <c r="F9" s="141"/>
      <c r="G9" s="101">
        <f>SUM(G10)</f>
        <v>2835000000</v>
      </c>
      <c r="H9" s="100"/>
      <c r="I9" s="100"/>
      <c r="J9" s="100"/>
      <c r="K9" s="100"/>
      <c r="L9" s="100"/>
      <c r="M9" s="101">
        <f>SUM(M10)</f>
        <v>3700000000</v>
      </c>
    </row>
    <row r="10" spans="1:13" ht="33">
      <c r="A10" s="77">
        <v>1</v>
      </c>
      <c r="B10" s="78"/>
      <c r="C10" s="79" t="s">
        <v>50</v>
      </c>
      <c r="D10" s="72" t="s">
        <v>127</v>
      </c>
      <c r="E10" s="73" t="s">
        <v>71</v>
      </c>
      <c r="F10" s="80" t="s">
        <v>111</v>
      </c>
      <c r="G10" s="102">
        <v>2835000000</v>
      </c>
      <c r="H10" s="77" t="s">
        <v>1</v>
      </c>
      <c r="I10" s="78"/>
      <c r="J10" s="78"/>
      <c r="K10" s="78"/>
      <c r="L10" s="93">
        <v>1</v>
      </c>
      <c r="M10" s="102">
        <v>3700000000</v>
      </c>
    </row>
    <row r="11" spans="1:13" ht="16.5">
      <c r="A11" s="75" t="s">
        <v>68</v>
      </c>
      <c r="B11" s="76"/>
      <c r="C11" s="140" t="s">
        <v>55</v>
      </c>
      <c r="D11" s="141"/>
      <c r="E11" s="141"/>
      <c r="F11" s="141"/>
      <c r="G11" s="101">
        <f>SUM(G12:G13)</f>
        <v>4817523400</v>
      </c>
      <c r="H11" s="100"/>
      <c r="I11" s="100"/>
      <c r="J11" s="100"/>
      <c r="K11" s="100"/>
      <c r="L11" s="100"/>
      <c r="M11" s="101">
        <f>SUM(M12:M13)</f>
        <v>8500000000</v>
      </c>
    </row>
    <row r="12" spans="1:13" ht="33">
      <c r="A12" s="77">
        <v>2</v>
      </c>
      <c r="B12" s="78"/>
      <c r="C12" s="79" t="s">
        <v>47</v>
      </c>
      <c r="D12" s="72" t="s">
        <v>125</v>
      </c>
      <c r="E12" s="73" t="s">
        <v>71</v>
      </c>
      <c r="F12" s="80">
        <v>1</v>
      </c>
      <c r="G12" s="102">
        <v>2350000000</v>
      </c>
      <c r="H12" s="77" t="s">
        <v>1</v>
      </c>
      <c r="I12" s="78"/>
      <c r="J12" s="78"/>
      <c r="K12" s="78"/>
      <c r="L12" s="93">
        <v>1</v>
      </c>
      <c r="M12" s="102">
        <v>5000000000</v>
      </c>
    </row>
    <row r="13" spans="1:13" ht="33">
      <c r="A13" s="77">
        <v>3</v>
      </c>
      <c r="B13" s="78"/>
      <c r="C13" s="79" t="s">
        <v>48</v>
      </c>
      <c r="D13" s="72" t="s">
        <v>126</v>
      </c>
      <c r="E13" s="73" t="s">
        <v>71</v>
      </c>
      <c r="F13" s="80" t="s">
        <v>111</v>
      </c>
      <c r="G13" s="102">
        <v>2467523400</v>
      </c>
      <c r="H13" s="77" t="s">
        <v>1</v>
      </c>
      <c r="I13" s="78"/>
      <c r="J13" s="78"/>
      <c r="K13" s="78"/>
      <c r="L13" s="93">
        <v>1</v>
      </c>
      <c r="M13" s="102">
        <v>3500000000</v>
      </c>
    </row>
    <row r="14" spans="1:13" ht="16.5">
      <c r="A14" s="75" t="s">
        <v>69</v>
      </c>
      <c r="B14" s="76"/>
      <c r="C14" s="140" t="s">
        <v>113</v>
      </c>
      <c r="D14" s="141"/>
      <c r="E14" s="141"/>
      <c r="F14" s="141"/>
      <c r="G14" s="101">
        <f>SUM(G15)</f>
        <v>65000000</v>
      </c>
      <c r="H14" s="100"/>
      <c r="I14" s="100"/>
      <c r="J14" s="100"/>
      <c r="K14" s="100"/>
      <c r="L14" s="100"/>
      <c r="M14" s="101">
        <f>SUM(M15)</f>
        <v>100000000</v>
      </c>
    </row>
    <row r="15" spans="1:13" ht="33">
      <c r="A15" s="77">
        <v>4</v>
      </c>
      <c r="B15" s="78"/>
      <c r="C15" s="71" t="s">
        <v>51</v>
      </c>
      <c r="D15" s="72" t="s">
        <v>128</v>
      </c>
      <c r="E15" s="73" t="s">
        <v>71</v>
      </c>
      <c r="F15" s="80" t="s">
        <v>115</v>
      </c>
      <c r="G15" s="102">
        <v>65000000</v>
      </c>
      <c r="H15" s="77" t="s">
        <v>1</v>
      </c>
      <c r="I15" s="78"/>
      <c r="J15" s="78"/>
      <c r="K15" s="78"/>
      <c r="L15" s="93">
        <v>1</v>
      </c>
      <c r="M15" s="102">
        <v>100000000</v>
      </c>
    </row>
    <row r="16" spans="1:13" ht="16.5">
      <c r="A16" s="81" t="s">
        <v>146</v>
      </c>
      <c r="B16" s="82"/>
      <c r="C16" s="142" t="s">
        <v>98</v>
      </c>
      <c r="D16" s="143"/>
      <c r="E16" s="143"/>
      <c r="F16" s="143"/>
      <c r="G16" s="104">
        <f>SUM(G17:G34)</f>
        <v>10112530000</v>
      </c>
      <c r="H16" s="103"/>
      <c r="I16" s="103"/>
      <c r="J16" s="103"/>
      <c r="K16" s="103"/>
      <c r="L16" s="103"/>
      <c r="M16" s="104">
        <f>SUM(M17:M32)</f>
        <v>12234899000</v>
      </c>
    </row>
    <row r="17" spans="1:15" ht="16.5" customHeight="1">
      <c r="A17" s="83">
        <v>5</v>
      </c>
      <c r="B17" s="76"/>
      <c r="C17" s="84" t="s">
        <v>31</v>
      </c>
      <c r="D17" s="85" t="s">
        <v>31</v>
      </c>
      <c r="E17" s="86" t="s">
        <v>100</v>
      </c>
      <c r="F17" s="87" t="s">
        <v>13</v>
      </c>
      <c r="G17" s="105">
        <v>405000000</v>
      </c>
      <c r="H17" s="88" t="s">
        <v>1</v>
      </c>
      <c r="I17" s="88"/>
      <c r="J17" s="88"/>
      <c r="K17" s="88"/>
      <c r="L17" s="87" t="s">
        <v>22</v>
      </c>
      <c r="M17" s="105">
        <v>550000000</v>
      </c>
      <c r="O17" s="49"/>
    </row>
    <row r="18" spans="1:15" ht="33">
      <c r="A18" s="83">
        <v>6</v>
      </c>
      <c r="B18" s="78"/>
      <c r="C18" s="71" t="s">
        <v>32</v>
      </c>
      <c r="D18" s="89" t="s">
        <v>117</v>
      </c>
      <c r="E18" s="90" t="s">
        <v>71</v>
      </c>
      <c r="F18" s="91" t="s">
        <v>14</v>
      </c>
      <c r="G18" s="102">
        <v>405000000</v>
      </c>
      <c r="H18" s="77" t="s">
        <v>1</v>
      </c>
      <c r="I18" s="77"/>
      <c r="J18" s="77"/>
      <c r="K18" s="77"/>
      <c r="L18" s="91" t="s">
        <v>14</v>
      </c>
      <c r="M18" s="102">
        <v>550000000</v>
      </c>
    </row>
    <row r="19" spans="1:15" ht="33">
      <c r="A19" s="83">
        <v>7</v>
      </c>
      <c r="B19" s="78"/>
      <c r="C19" s="79" t="s">
        <v>33</v>
      </c>
      <c r="D19" s="92" t="s">
        <v>73</v>
      </c>
      <c r="E19" s="90" t="s">
        <v>30</v>
      </c>
      <c r="F19" s="93" t="s">
        <v>91</v>
      </c>
      <c r="G19" s="102">
        <v>243000000</v>
      </c>
      <c r="H19" s="77" t="s">
        <v>1</v>
      </c>
      <c r="I19" s="78"/>
      <c r="J19" s="78"/>
      <c r="K19" s="78"/>
      <c r="L19" s="93" t="s">
        <v>91</v>
      </c>
      <c r="M19" s="102">
        <v>325000000</v>
      </c>
    </row>
    <row r="20" spans="1:15" ht="33">
      <c r="A20" s="83">
        <v>8</v>
      </c>
      <c r="B20" s="78"/>
      <c r="C20" s="79" t="s">
        <v>34</v>
      </c>
      <c r="D20" s="89" t="s">
        <v>118</v>
      </c>
      <c r="E20" s="90" t="s">
        <v>30</v>
      </c>
      <c r="F20" s="113" t="s">
        <v>129</v>
      </c>
      <c r="G20" s="102">
        <v>1215000000</v>
      </c>
      <c r="H20" s="77" t="s">
        <v>1</v>
      </c>
      <c r="I20" s="78"/>
      <c r="J20" s="78"/>
      <c r="K20" s="78"/>
      <c r="L20" s="113" t="s">
        <v>15</v>
      </c>
      <c r="M20" s="102">
        <v>1700000000</v>
      </c>
    </row>
    <row r="21" spans="1:15" ht="16.5">
      <c r="A21" s="83">
        <v>9</v>
      </c>
      <c r="B21" s="78"/>
      <c r="C21" s="79" t="s">
        <v>35</v>
      </c>
      <c r="D21" s="89" t="s">
        <v>119</v>
      </c>
      <c r="E21" s="90" t="s">
        <v>29</v>
      </c>
      <c r="F21" s="94" t="s">
        <v>130</v>
      </c>
      <c r="G21" s="102">
        <v>145000000</v>
      </c>
      <c r="H21" s="77" t="s">
        <v>1</v>
      </c>
      <c r="I21" s="78"/>
      <c r="J21" s="78"/>
      <c r="K21" s="78"/>
      <c r="L21" s="94" t="s">
        <v>16</v>
      </c>
      <c r="M21" s="102">
        <v>200000000</v>
      </c>
    </row>
    <row r="22" spans="1:15" ht="33">
      <c r="A22" s="83">
        <v>10</v>
      </c>
      <c r="B22" s="78"/>
      <c r="C22" s="79" t="s">
        <v>36</v>
      </c>
      <c r="D22" s="89" t="s">
        <v>2</v>
      </c>
      <c r="E22" s="90" t="s">
        <v>71</v>
      </c>
      <c r="F22" s="95" t="s">
        <v>3</v>
      </c>
      <c r="G22" s="102">
        <v>1500000000</v>
      </c>
      <c r="H22" s="77" t="s">
        <v>1</v>
      </c>
      <c r="I22" s="78"/>
      <c r="J22" s="78"/>
      <c r="K22" s="78"/>
      <c r="L22" s="95" t="s">
        <v>4</v>
      </c>
      <c r="M22" s="102">
        <v>2000000000</v>
      </c>
    </row>
    <row r="23" spans="1:15" ht="33">
      <c r="A23" s="83">
        <v>11</v>
      </c>
      <c r="B23" s="78"/>
      <c r="C23" s="79" t="s">
        <v>37</v>
      </c>
      <c r="D23" s="89" t="s">
        <v>121</v>
      </c>
      <c r="E23" s="90" t="s">
        <v>71</v>
      </c>
      <c r="F23" s="96" t="s">
        <v>131</v>
      </c>
      <c r="G23" s="102">
        <v>1252750000</v>
      </c>
      <c r="H23" s="77" t="s">
        <v>1</v>
      </c>
      <c r="I23" s="78"/>
      <c r="J23" s="78"/>
      <c r="K23" s="78"/>
      <c r="L23" s="96" t="s">
        <v>17</v>
      </c>
      <c r="M23" s="102">
        <v>1697025000</v>
      </c>
    </row>
    <row r="24" spans="1:15" ht="49.5">
      <c r="A24" s="83">
        <v>12</v>
      </c>
      <c r="B24" s="78"/>
      <c r="C24" s="79" t="s">
        <v>38</v>
      </c>
      <c r="D24" s="89" t="s">
        <v>6</v>
      </c>
      <c r="E24" s="90" t="s">
        <v>71</v>
      </c>
      <c r="F24" s="94" t="s">
        <v>132</v>
      </c>
      <c r="G24" s="102">
        <v>1100000000</v>
      </c>
      <c r="H24" s="77" t="s">
        <v>1</v>
      </c>
      <c r="I24" s="78"/>
      <c r="J24" s="78"/>
      <c r="K24" s="78"/>
      <c r="L24" s="94" t="s">
        <v>23</v>
      </c>
      <c r="M24" s="102">
        <v>1375000000</v>
      </c>
    </row>
    <row r="25" spans="1:15" ht="16.5">
      <c r="A25" s="83">
        <v>13</v>
      </c>
      <c r="B25" s="76"/>
      <c r="C25" s="97" t="s">
        <v>102</v>
      </c>
      <c r="D25" s="85" t="s">
        <v>102</v>
      </c>
      <c r="E25" s="86" t="s">
        <v>71</v>
      </c>
      <c r="F25" s="98" t="s">
        <v>114</v>
      </c>
      <c r="G25" s="105">
        <v>140000000</v>
      </c>
      <c r="H25" s="88" t="s">
        <v>1</v>
      </c>
      <c r="I25" s="76"/>
      <c r="J25" s="76"/>
      <c r="K25" s="76"/>
      <c r="L25" s="99" t="s">
        <v>103</v>
      </c>
      <c r="M25" s="105">
        <v>175000000</v>
      </c>
    </row>
    <row r="26" spans="1:15" ht="33">
      <c r="A26" s="83">
        <v>14</v>
      </c>
      <c r="B26" s="78"/>
      <c r="C26" s="79" t="s">
        <v>40</v>
      </c>
      <c r="D26" s="89" t="s">
        <v>120</v>
      </c>
      <c r="E26" s="90" t="s">
        <v>71</v>
      </c>
      <c r="F26" s="94" t="s">
        <v>114</v>
      </c>
      <c r="G26" s="102">
        <v>731340000</v>
      </c>
      <c r="H26" s="77" t="s">
        <v>1</v>
      </c>
      <c r="I26" s="78"/>
      <c r="J26" s="78"/>
      <c r="K26" s="78"/>
      <c r="L26" s="96" t="s">
        <v>24</v>
      </c>
      <c r="M26" s="102">
        <v>991474000</v>
      </c>
    </row>
    <row r="27" spans="1:15" ht="33">
      <c r="A27" s="83">
        <v>15</v>
      </c>
      <c r="B27" s="78"/>
      <c r="C27" s="163" t="s">
        <v>77</v>
      </c>
      <c r="D27" s="164" t="s">
        <v>78</v>
      </c>
      <c r="E27" s="165" t="s">
        <v>30</v>
      </c>
      <c r="F27" s="166" t="s">
        <v>114</v>
      </c>
      <c r="G27" s="167">
        <v>405000000</v>
      </c>
      <c r="H27" s="162" t="s">
        <v>1</v>
      </c>
      <c r="I27" s="168"/>
      <c r="J27" s="168"/>
      <c r="K27" s="168"/>
      <c r="L27" s="166" t="s">
        <v>147</v>
      </c>
      <c r="M27" s="167">
        <v>500000000</v>
      </c>
    </row>
    <row r="28" spans="1:15" ht="33">
      <c r="A28" s="83">
        <v>16</v>
      </c>
      <c r="B28" s="114"/>
      <c r="C28" s="71" t="s">
        <v>41</v>
      </c>
      <c r="D28" s="72" t="s">
        <v>122</v>
      </c>
      <c r="E28" s="73" t="s">
        <v>30</v>
      </c>
      <c r="F28" s="74" t="s">
        <v>87</v>
      </c>
      <c r="G28" s="115">
        <v>202500000</v>
      </c>
      <c r="H28" s="116" t="s">
        <v>1</v>
      </c>
      <c r="I28" s="117"/>
      <c r="J28" s="117"/>
      <c r="K28" s="117"/>
      <c r="L28" s="74" t="s">
        <v>21</v>
      </c>
      <c r="M28" s="115">
        <v>260000000</v>
      </c>
    </row>
    <row r="29" spans="1:15" ht="33">
      <c r="A29" s="83">
        <v>17</v>
      </c>
      <c r="B29" s="78"/>
      <c r="C29" s="163" t="s">
        <v>105</v>
      </c>
      <c r="D29" s="169" t="s">
        <v>106</v>
      </c>
      <c r="E29" s="170" t="s">
        <v>100</v>
      </c>
      <c r="F29" s="166" t="s">
        <v>114</v>
      </c>
      <c r="G29" s="167">
        <v>600000000</v>
      </c>
      <c r="H29" s="162" t="s">
        <v>1</v>
      </c>
      <c r="I29" s="168"/>
      <c r="J29" s="168"/>
      <c r="K29" s="168"/>
      <c r="L29" s="166" t="s">
        <v>107</v>
      </c>
      <c r="M29" s="167">
        <v>650000000</v>
      </c>
    </row>
    <row r="30" spans="1:15" ht="33">
      <c r="A30" s="83">
        <v>18</v>
      </c>
      <c r="B30" s="78"/>
      <c r="C30" s="71" t="s">
        <v>43</v>
      </c>
      <c r="D30" s="72" t="s">
        <v>112</v>
      </c>
      <c r="E30" s="73" t="s">
        <v>30</v>
      </c>
      <c r="F30" s="74" t="s">
        <v>111</v>
      </c>
      <c r="G30" s="102">
        <v>302940000</v>
      </c>
      <c r="H30" s="77" t="s">
        <v>1</v>
      </c>
      <c r="I30" s="78"/>
      <c r="J30" s="78"/>
      <c r="K30" s="78"/>
      <c r="L30" s="171" t="s">
        <v>111</v>
      </c>
      <c r="M30" s="102">
        <v>411400000</v>
      </c>
    </row>
    <row r="31" spans="1:15" ht="33">
      <c r="A31" s="83">
        <v>19</v>
      </c>
      <c r="B31" s="168"/>
      <c r="C31" s="163" t="s">
        <v>82</v>
      </c>
      <c r="D31" s="169" t="s">
        <v>123</v>
      </c>
      <c r="E31" s="170" t="s">
        <v>71</v>
      </c>
      <c r="F31" s="172" t="s">
        <v>114</v>
      </c>
      <c r="G31" s="167">
        <v>130000000</v>
      </c>
      <c r="H31" s="162" t="s">
        <v>1</v>
      </c>
      <c r="I31" s="168"/>
      <c r="J31" s="168"/>
      <c r="K31" s="168"/>
      <c r="L31" s="172" t="s">
        <v>109</v>
      </c>
      <c r="M31" s="167">
        <v>150000000</v>
      </c>
    </row>
    <row r="32" spans="1:15" ht="49.5">
      <c r="A32" s="83">
        <v>20</v>
      </c>
      <c r="B32" s="168"/>
      <c r="C32" s="163" t="s">
        <v>44</v>
      </c>
      <c r="D32" s="163" t="s">
        <v>124</v>
      </c>
      <c r="E32" s="170" t="s">
        <v>71</v>
      </c>
      <c r="F32" s="172" t="s">
        <v>114</v>
      </c>
      <c r="G32" s="167">
        <v>530000000</v>
      </c>
      <c r="H32" s="162" t="s">
        <v>1</v>
      </c>
      <c r="I32" s="168"/>
      <c r="J32" s="168"/>
      <c r="K32" s="168"/>
      <c r="L32" s="172" t="s">
        <v>108</v>
      </c>
      <c r="M32" s="167">
        <v>700000000</v>
      </c>
    </row>
    <row r="33" spans="1:13" ht="33">
      <c r="A33" s="83">
        <v>21</v>
      </c>
      <c r="B33" s="117"/>
      <c r="C33" s="163" t="s">
        <v>99</v>
      </c>
      <c r="D33" s="169" t="s">
        <v>116</v>
      </c>
      <c r="E33" s="170" t="s">
        <v>100</v>
      </c>
      <c r="F33" s="166" t="s">
        <v>114</v>
      </c>
      <c r="G33" s="174">
        <v>400000000</v>
      </c>
      <c r="H33" s="173" t="s">
        <v>1</v>
      </c>
      <c r="I33" s="175"/>
      <c r="J33" s="175"/>
      <c r="K33" s="175"/>
      <c r="L33" s="166" t="s">
        <v>148</v>
      </c>
      <c r="M33" s="174">
        <v>450000000</v>
      </c>
    </row>
    <row r="34" spans="1:13" ht="16.5">
      <c r="A34" s="83">
        <v>22</v>
      </c>
      <c r="B34" s="177"/>
      <c r="C34" s="178" t="s">
        <v>97</v>
      </c>
      <c r="D34" s="179" t="s">
        <v>104</v>
      </c>
      <c r="E34" s="180" t="s">
        <v>100</v>
      </c>
      <c r="F34" s="181" t="s">
        <v>111</v>
      </c>
      <c r="G34" s="182">
        <v>405000000</v>
      </c>
      <c r="H34" s="176" t="s">
        <v>1</v>
      </c>
      <c r="I34" s="177"/>
      <c r="J34" s="177"/>
      <c r="K34" s="177"/>
      <c r="L34" s="181" t="s">
        <v>111</v>
      </c>
      <c r="M34" s="182">
        <v>500000000</v>
      </c>
    </row>
    <row r="35" spans="1:13">
      <c r="A35" s="148" t="s">
        <v>28</v>
      </c>
      <c r="B35" s="149"/>
      <c r="C35" s="149"/>
      <c r="D35" s="149"/>
      <c r="E35" s="149"/>
      <c r="F35" s="150"/>
      <c r="G35" s="183">
        <f>SUM(G9,G11,G14,G16)</f>
        <v>17830053400</v>
      </c>
      <c r="H35" s="148"/>
      <c r="I35" s="149"/>
      <c r="J35" s="149"/>
      <c r="K35" s="149"/>
      <c r="L35" s="150"/>
      <c r="M35" s="183">
        <f>SUM(M9,M11,M14,M16)</f>
        <v>24534899000</v>
      </c>
    </row>
    <row r="36" spans="1:13">
      <c r="L36" s="47"/>
    </row>
    <row r="37" spans="1:13">
      <c r="L37" s="47"/>
    </row>
    <row r="38" spans="1:13">
      <c r="L38" s="69" t="s">
        <v>149</v>
      </c>
    </row>
    <row r="39" spans="1:13">
      <c r="L39" s="69" t="s">
        <v>101</v>
      </c>
    </row>
    <row r="40" spans="1:13">
      <c r="L40" s="69"/>
    </row>
    <row r="41" spans="1:13">
      <c r="L41" s="69"/>
    </row>
    <row r="42" spans="1:13">
      <c r="L42" s="69"/>
    </row>
    <row r="43" spans="1:13">
      <c r="L43" s="69"/>
    </row>
    <row r="44" spans="1:13">
      <c r="L44" s="48" t="s">
        <v>150</v>
      </c>
    </row>
    <row r="45" spans="1:13">
      <c r="L45" s="69" t="s">
        <v>151</v>
      </c>
    </row>
    <row r="46" spans="1:13">
      <c r="L46" s="69" t="s">
        <v>152</v>
      </c>
    </row>
    <row r="47" spans="1:13" hidden="1">
      <c r="A47" s="41" t="s">
        <v>88</v>
      </c>
      <c r="B47" s="41"/>
      <c r="C47" s="41"/>
      <c r="D47" s="41"/>
    </row>
    <row r="48" spans="1:13" ht="16.5" hidden="1">
      <c r="A48" s="184" t="s">
        <v>26</v>
      </c>
      <c r="B48" s="184" t="s">
        <v>25</v>
      </c>
      <c r="C48" s="184" t="s">
        <v>53</v>
      </c>
      <c r="D48" s="184" t="s">
        <v>56</v>
      </c>
      <c r="E48" s="185" t="s">
        <v>58</v>
      </c>
      <c r="F48" s="185"/>
      <c r="G48" s="185"/>
      <c r="H48" s="185"/>
      <c r="I48" s="185"/>
      <c r="J48" s="185"/>
      <c r="K48" s="185"/>
      <c r="L48" s="152" t="s">
        <v>65</v>
      </c>
      <c r="M48" s="153"/>
    </row>
    <row r="49" spans="1:13" ht="16.5" hidden="1">
      <c r="A49" s="184"/>
      <c r="B49" s="184"/>
      <c r="C49" s="184"/>
      <c r="D49" s="184"/>
      <c r="E49" s="185" t="s">
        <v>57</v>
      </c>
      <c r="F49" s="184" t="s">
        <v>59</v>
      </c>
      <c r="G49" s="184" t="s">
        <v>60</v>
      </c>
      <c r="H49" s="185" t="s">
        <v>61</v>
      </c>
      <c r="I49" s="185"/>
      <c r="J49" s="185"/>
      <c r="K49" s="185"/>
      <c r="L49" s="184" t="s">
        <v>66</v>
      </c>
      <c r="M49" s="184" t="s">
        <v>60</v>
      </c>
    </row>
    <row r="50" spans="1:13" ht="33" hidden="1">
      <c r="A50" s="184"/>
      <c r="B50" s="184"/>
      <c r="C50" s="184"/>
      <c r="D50" s="184"/>
      <c r="E50" s="185"/>
      <c r="F50" s="186"/>
      <c r="G50" s="186"/>
      <c r="H50" s="187" t="s">
        <v>62</v>
      </c>
      <c r="I50" s="187" t="s">
        <v>63</v>
      </c>
      <c r="J50" s="188" t="s">
        <v>0</v>
      </c>
      <c r="K50" s="188" t="s">
        <v>64</v>
      </c>
      <c r="L50" s="184"/>
      <c r="M50" s="186"/>
    </row>
    <row r="51" spans="1:13" ht="16.5" hidden="1">
      <c r="A51" s="189" t="s">
        <v>67</v>
      </c>
      <c r="B51" s="190"/>
      <c r="C51" s="191" t="s">
        <v>54</v>
      </c>
      <c r="D51" s="192"/>
      <c r="E51" s="192"/>
      <c r="F51" s="192"/>
      <c r="G51" s="193">
        <f>SUM(G52:G83)</f>
        <v>28631180000</v>
      </c>
      <c r="H51" s="103"/>
      <c r="I51" s="103"/>
      <c r="J51" s="103"/>
      <c r="K51" s="103"/>
      <c r="L51" s="194"/>
      <c r="M51" s="193">
        <f>SUM(M52:M83)</f>
        <v>32994798000</v>
      </c>
    </row>
    <row r="52" spans="1:13" ht="33" hidden="1">
      <c r="A52" s="88">
        <v>1</v>
      </c>
      <c r="B52" s="76"/>
      <c r="C52" s="86" t="s">
        <v>31</v>
      </c>
      <c r="D52" s="195" t="s">
        <v>31</v>
      </c>
      <c r="E52" s="86" t="s">
        <v>30</v>
      </c>
      <c r="F52" s="87" t="s">
        <v>13</v>
      </c>
      <c r="G52" s="105">
        <v>500000000</v>
      </c>
      <c r="H52" s="196" t="s">
        <v>1</v>
      </c>
      <c r="I52" s="196"/>
      <c r="J52" s="196"/>
      <c r="K52" s="196"/>
      <c r="L52" s="87" t="s">
        <v>22</v>
      </c>
      <c r="M52" s="105">
        <v>550000000</v>
      </c>
    </row>
    <row r="53" spans="1:13" ht="16.5" hidden="1">
      <c r="A53" s="88">
        <v>2</v>
      </c>
      <c r="B53" s="76"/>
      <c r="C53" s="86" t="s">
        <v>32</v>
      </c>
      <c r="D53" s="195" t="s">
        <v>72</v>
      </c>
      <c r="E53" s="86" t="s">
        <v>71</v>
      </c>
      <c r="F53" s="87" t="s">
        <v>14</v>
      </c>
      <c r="G53" s="105">
        <v>500000000</v>
      </c>
      <c r="H53" s="196" t="s">
        <v>1</v>
      </c>
      <c r="I53" s="196"/>
      <c r="J53" s="196"/>
      <c r="K53" s="196"/>
      <c r="L53" s="87" t="s">
        <v>14</v>
      </c>
      <c r="M53" s="105">
        <v>550000000</v>
      </c>
    </row>
    <row r="54" spans="1:13" ht="33" hidden="1">
      <c r="A54" s="88">
        <v>3</v>
      </c>
      <c r="B54" s="197"/>
      <c r="C54" s="198" t="s">
        <v>36</v>
      </c>
      <c r="D54" s="195" t="s">
        <v>2</v>
      </c>
      <c r="E54" s="86" t="s">
        <v>71</v>
      </c>
      <c r="F54" s="199" t="s">
        <v>3</v>
      </c>
      <c r="G54" s="105">
        <v>1800000000</v>
      </c>
      <c r="H54" s="196" t="s">
        <v>1</v>
      </c>
      <c r="I54" s="197"/>
      <c r="J54" s="197"/>
      <c r="K54" s="197"/>
      <c r="L54" s="199" t="s">
        <v>4</v>
      </c>
      <c r="M54" s="105">
        <v>2000000000</v>
      </c>
    </row>
    <row r="55" spans="1:13" ht="82.5" hidden="1">
      <c r="A55" s="88">
        <v>4</v>
      </c>
      <c r="B55" s="197"/>
      <c r="C55" s="86" t="s">
        <v>42</v>
      </c>
      <c r="D55" s="195" t="s">
        <v>79</v>
      </c>
      <c r="E55" s="86" t="s">
        <v>71</v>
      </c>
      <c r="F55" s="200" t="s">
        <v>92</v>
      </c>
      <c r="G55" s="105">
        <v>550000000</v>
      </c>
      <c r="H55" s="196" t="s">
        <v>1</v>
      </c>
      <c r="I55" s="197"/>
      <c r="J55" s="197"/>
      <c r="K55" s="197"/>
      <c r="L55" s="200" t="s">
        <v>92</v>
      </c>
      <c r="M55" s="105">
        <v>650000000</v>
      </c>
    </row>
    <row r="56" spans="1:13" ht="33" hidden="1">
      <c r="A56" s="88">
        <v>5</v>
      </c>
      <c r="B56" s="197"/>
      <c r="C56" s="86" t="s">
        <v>45</v>
      </c>
      <c r="D56" s="195" t="s">
        <v>81</v>
      </c>
      <c r="E56" s="86" t="s">
        <v>71</v>
      </c>
      <c r="F56" s="201" t="s">
        <v>94</v>
      </c>
      <c r="G56" s="105">
        <v>250000000</v>
      </c>
      <c r="H56" s="196"/>
      <c r="I56" s="197"/>
      <c r="J56" s="197"/>
      <c r="K56" s="197"/>
      <c r="L56" s="201" t="s">
        <v>93</v>
      </c>
      <c r="M56" s="105">
        <v>200000000</v>
      </c>
    </row>
    <row r="57" spans="1:13" ht="16.5" hidden="1">
      <c r="A57" s="29"/>
      <c r="B57" s="30"/>
      <c r="C57" s="31"/>
      <c r="D57" s="32"/>
      <c r="E57" s="31"/>
      <c r="F57" s="33"/>
      <c r="G57" s="34"/>
      <c r="H57" s="35"/>
      <c r="I57" s="30"/>
      <c r="J57" s="30"/>
      <c r="K57" s="30"/>
      <c r="L57" s="33"/>
      <c r="M57" s="34"/>
    </row>
    <row r="58" spans="1:13" ht="16.5" hidden="1">
      <c r="A58" s="29"/>
      <c r="B58" s="30"/>
      <c r="C58" s="31"/>
      <c r="D58" s="32"/>
      <c r="E58" s="31"/>
      <c r="F58" s="33"/>
      <c r="G58" s="34"/>
      <c r="H58" s="35"/>
      <c r="I58" s="30"/>
      <c r="J58" s="30"/>
      <c r="K58" s="30"/>
      <c r="L58" s="33"/>
      <c r="M58" s="34"/>
    </row>
    <row r="59" spans="1:13" ht="16.5" hidden="1">
      <c r="A59" s="29"/>
      <c r="B59" s="30"/>
      <c r="C59" s="31"/>
      <c r="D59" s="32"/>
      <c r="E59" s="31"/>
      <c r="F59" s="33"/>
      <c r="G59" s="34"/>
      <c r="H59" s="35"/>
      <c r="I59" s="30"/>
      <c r="J59" s="30"/>
      <c r="K59" s="30"/>
      <c r="L59" s="33"/>
      <c r="M59" s="34"/>
    </row>
    <row r="60" spans="1:13" ht="16.5" hidden="1">
      <c r="A60" s="29"/>
      <c r="B60" s="30"/>
      <c r="C60" s="31"/>
      <c r="D60" s="32"/>
      <c r="E60" s="31"/>
      <c r="F60" s="33"/>
      <c r="G60" s="34"/>
      <c r="H60" s="35"/>
      <c r="I60" s="30"/>
      <c r="J60" s="30"/>
      <c r="K60" s="30"/>
      <c r="L60" s="33"/>
      <c r="M60" s="34"/>
    </row>
    <row r="61" spans="1:13" ht="16.5" hidden="1">
      <c r="A61" s="29"/>
      <c r="B61" s="30"/>
      <c r="C61" s="31"/>
      <c r="D61" s="32"/>
      <c r="E61" s="31"/>
      <c r="F61" s="33"/>
      <c r="G61" s="34"/>
      <c r="H61" s="35"/>
      <c r="I61" s="30"/>
      <c r="J61" s="30"/>
      <c r="K61" s="30"/>
      <c r="L61" s="33"/>
      <c r="M61" s="34"/>
    </row>
    <row r="62" spans="1:13" ht="16.5" hidden="1">
      <c r="A62" s="29"/>
      <c r="B62" s="30"/>
      <c r="C62" s="31"/>
      <c r="D62" s="32"/>
      <c r="E62" s="31"/>
      <c r="F62" s="33"/>
      <c r="G62" s="34"/>
      <c r="H62" s="35"/>
      <c r="I62" s="30"/>
      <c r="J62" s="30"/>
      <c r="K62" s="30"/>
      <c r="L62" s="33"/>
      <c r="M62" s="34"/>
    </row>
    <row r="63" spans="1:13" ht="16.5" hidden="1">
      <c r="A63" s="29"/>
      <c r="B63" s="30"/>
      <c r="C63" s="31"/>
      <c r="D63" s="32"/>
      <c r="E63" s="31"/>
      <c r="F63" s="33"/>
      <c r="G63" s="34"/>
      <c r="H63" s="35"/>
      <c r="I63" s="30"/>
      <c r="J63" s="30"/>
      <c r="K63" s="30"/>
      <c r="L63" s="33"/>
      <c r="M63" s="34"/>
    </row>
    <row r="64" spans="1:13" ht="16.5" hidden="1">
      <c r="A64" s="29"/>
      <c r="B64" s="30"/>
      <c r="C64" s="31"/>
      <c r="D64" s="32"/>
      <c r="E64" s="31"/>
      <c r="F64" s="33"/>
      <c r="G64" s="34"/>
      <c r="H64" s="35"/>
      <c r="I64" s="30"/>
      <c r="J64" s="30"/>
      <c r="K64" s="30"/>
      <c r="L64" s="33"/>
      <c r="M64" s="34"/>
    </row>
    <row r="65" spans="1:13" ht="16.5" hidden="1">
      <c r="A65" s="29"/>
      <c r="B65" s="30"/>
      <c r="C65" s="31"/>
      <c r="D65" s="32"/>
      <c r="E65" s="31"/>
      <c r="F65" s="33"/>
      <c r="G65" s="34"/>
      <c r="H65" s="35"/>
      <c r="I65" s="30"/>
      <c r="J65" s="30"/>
      <c r="K65" s="30"/>
      <c r="L65" s="33"/>
      <c r="M65" s="34"/>
    </row>
    <row r="66" spans="1:13" ht="16.5" hidden="1">
      <c r="A66" s="29"/>
      <c r="B66" s="30"/>
      <c r="C66" s="31"/>
      <c r="D66" s="32"/>
      <c r="E66" s="31"/>
      <c r="F66" s="33"/>
      <c r="G66" s="34"/>
      <c r="H66" s="35"/>
      <c r="I66" s="30"/>
      <c r="J66" s="30"/>
      <c r="K66" s="30"/>
      <c r="L66" s="33"/>
      <c r="M66" s="34"/>
    </row>
    <row r="67" spans="1:13" ht="16.5" hidden="1">
      <c r="A67" s="29"/>
      <c r="B67" s="30"/>
      <c r="C67" s="31"/>
      <c r="D67" s="32"/>
      <c r="E67" s="31"/>
      <c r="F67" s="33"/>
      <c r="G67" s="34"/>
      <c r="H67" s="35"/>
      <c r="I67" s="30"/>
      <c r="J67" s="30"/>
      <c r="K67" s="30"/>
      <c r="L67" s="33"/>
      <c r="M67" s="34"/>
    </row>
    <row r="68" spans="1:13" ht="16.5" hidden="1">
      <c r="A68" s="29"/>
      <c r="B68" s="30"/>
      <c r="C68" s="31"/>
      <c r="D68" s="32"/>
      <c r="E68" s="31"/>
      <c r="F68" s="33"/>
      <c r="G68" s="34"/>
      <c r="H68" s="35"/>
      <c r="I68" s="30"/>
      <c r="J68" s="30"/>
      <c r="K68" s="30"/>
      <c r="L68" s="33"/>
      <c r="M68" s="34"/>
    </row>
    <row r="69" spans="1:13" ht="16.5" hidden="1">
      <c r="A69" s="29"/>
      <c r="B69" s="30"/>
      <c r="C69" s="31"/>
      <c r="D69" s="32"/>
      <c r="E69" s="31"/>
      <c r="F69" s="33"/>
      <c r="G69" s="34"/>
      <c r="H69" s="35"/>
      <c r="I69" s="30"/>
      <c r="J69" s="30"/>
      <c r="K69" s="30"/>
      <c r="L69" s="33"/>
      <c r="M69" s="34"/>
    </row>
    <row r="70" spans="1:13" ht="16.5" hidden="1">
      <c r="A70" s="29"/>
      <c r="B70" s="30"/>
      <c r="C70" s="31"/>
      <c r="D70" s="32"/>
      <c r="E70" s="31"/>
      <c r="F70" s="33"/>
      <c r="G70" s="34"/>
      <c r="H70" s="35"/>
      <c r="I70" s="30"/>
      <c r="J70" s="30"/>
      <c r="K70" s="30"/>
      <c r="L70" s="33"/>
      <c r="M70" s="34"/>
    </row>
    <row r="71" spans="1:13" ht="16.5" hidden="1">
      <c r="A71" s="29"/>
      <c r="B71" s="30"/>
      <c r="C71" s="31"/>
      <c r="D71" s="32"/>
      <c r="E71" s="31"/>
      <c r="F71" s="33"/>
      <c r="G71" s="34"/>
      <c r="H71" s="35"/>
      <c r="I71" s="30"/>
      <c r="J71" s="30"/>
      <c r="K71" s="30"/>
      <c r="L71" s="33"/>
      <c r="M71" s="34"/>
    </row>
    <row r="72" spans="1:13" ht="16.5" hidden="1">
      <c r="A72" s="29"/>
      <c r="B72" s="30"/>
      <c r="C72" s="31"/>
      <c r="D72" s="32"/>
      <c r="E72" s="31"/>
      <c r="F72" s="33"/>
      <c r="G72" s="34"/>
      <c r="H72" s="35"/>
      <c r="I72" s="30"/>
      <c r="J72" s="30"/>
      <c r="K72" s="30"/>
      <c r="L72" s="33"/>
      <c r="M72" s="34"/>
    </row>
    <row r="73" spans="1:13" hidden="1">
      <c r="A73" s="41" t="s">
        <v>89</v>
      </c>
      <c r="B73" s="41"/>
      <c r="C73" s="41"/>
    </row>
    <row r="74" spans="1:13" ht="16.5" hidden="1">
      <c r="A74" s="184" t="s">
        <v>26</v>
      </c>
      <c r="B74" s="184" t="s">
        <v>25</v>
      </c>
      <c r="C74" s="184" t="s">
        <v>53</v>
      </c>
      <c r="D74" s="184" t="s">
        <v>56</v>
      </c>
      <c r="E74" s="185" t="s">
        <v>58</v>
      </c>
      <c r="F74" s="185"/>
      <c r="G74" s="185"/>
      <c r="H74" s="185"/>
      <c r="I74" s="185"/>
      <c r="J74" s="185"/>
      <c r="K74" s="185"/>
      <c r="L74" s="152" t="s">
        <v>65</v>
      </c>
      <c r="M74" s="153"/>
    </row>
    <row r="75" spans="1:13" ht="16.5" hidden="1">
      <c r="A75" s="184"/>
      <c r="B75" s="184"/>
      <c r="C75" s="184"/>
      <c r="D75" s="184"/>
      <c r="E75" s="185" t="s">
        <v>57</v>
      </c>
      <c r="F75" s="184" t="s">
        <v>59</v>
      </c>
      <c r="G75" s="184" t="s">
        <v>60</v>
      </c>
      <c r="H75" s="185" t="s">
        <v>61</v>
      </c>
      <c r="I75" s="185"/>
      <c r="J75" s="185"/>
      <c r="K75" s="185"/>
      <c r="L75" s="184" t="s">
        <v>66</v>
      </c>
      <c r="M75" s="184" t="s">
        <v>60</v>
      </c>
    </row>
    <row r="76" spans="1:13" ht="33" hidden="1">
      <c r="A76" s="184"/>
      <c r="B76" s="184"/>
      <c r="C76" s="184"/>
      <c r="D76" s="184"/>
      <c r="E76" s="185"/>
      <c r="F76" s="186"/>
      <c r="G76" s="186"/>
      <c r="H76" s="187" t="s">
        <v>62</v>
      </c>
      <c r="I76" s="187" t="s">
        <v>63</v>
      </c>
      <c r="J76" s="188" t="s">
        <v>0</v>
      </c>
      <c r="K76" s="188" t="s">
        <v>64</v>
      </c>
      <c r="L76" s="184"/>
      <c r="M76" s="186"/>
    </row>
    <row r="77" spans="1:13" ht="16.5" hidden="1">
      <c r="A77" s="189" t="s">
        <v>67</v>
      </c>
      <c r="B77" s="190"/>
      <c r="C77" s="191" t="s">
        <v>54</v>
      </c>
      <c r="D77" s="192"/>
      <c r="E77" s="192"/>
      <c r="F77" s="192"/>
      <c r="G77" s="193">
        <f>SUM(G78:G110)</f>
        <v>22006180000</v>
      </c>
      <c r="H77" s="103"/>
      <c r="I77" s="103"/>
      <c r="J77" s="103"/>
      <c r="K77" s="103"/>
      <c r="L77" s="194"/>
      <c r="M77" s="193">
        <f>SUM(M78:M110)</f>
        <v>25709798000</v>
      </c>
    </row>
    <row r="78" spans="1:13" ht="33" hidden="1">
      <c r="A78" s="88">
        <v>1</v>
      </c>
      <c r="B78" s="197"/>
      <c r="C78" s="202" t="s">
        <v>82</v>
      </c>
      <c r="D78" s="195" t="s">
        <v>83</v>
      </c>
      <c r="E78" s="86" t="s">
        <v>71</v>
      </c>
      <c r="F78" s="98">
        <v>1</v>
      </c>
      <c r="G78" s="105">
        <v>150000000</v>
      </c>
      <c r="H78" s="88" t="s">
        <v>1</v>
      </c>
      <c r="I78" s="197"/>
      <c r="J78" s="197"/>
      <c r="K78" s="197"/>
      <c r="L78" s="98">
        <v>1</v>
      </c>
      <c r="M78" s="105">
        <v>150000000</v>
      </c>
    </row>
    <row r="79" spans="1:13" ht="33" hidden="1">
      <c r="A79" s="88">
        <v>2</v>
      </c>
      <c r="B79" s="197"/>
      <c r="C79" s="86" t="s">
        <v>44</v>
      </c>
      <c r="D79" s="203" t="s">
        <v>9</v>
      </c>
      <c r="E79" s="86" t="s">
        <v>71</v>
      </c>
      <c r="F79" s="98">
        <v>0.65</v>
      </c>
      <c r="G79" s="105">
        <v>650000000</v>
      </c>
      <c r="H79" s="88" t="s">
        <v>1</v>
      </c>
      <c r="I79" s="197"/>
      <c r="J79" s="197"/>
      <c r="K79" s="197"/>
      <c r="L79" s="98">
        <v>0.7</v>
      </c>
      <c r="M79" s="105">
        <v>700000000</v>
      </c>
    </row>
    <row r="80" spans="1:13" ht="33" hidden="1">
      <c r="A80" s="88">
        <v>3</v>
      </c>
      <c r="B80" s="76"/>
      <c r="C80" s="198" t="s">
        <v>33</v>
      </c>
      <c r="D80" s="204" t="s">
        <v>73</v>
      </c>
      <c r="E80" s="86" t="s">
        <v>30</v>
      </c>
      <c r="F80" s="205" t="s">
        <v>91</v>
      </c>
      <c r="G80" s="105">
        <v>300000000</v>
      </c>
      <c r="H80" s="88" t="s">
        <v>1</v>
      </c>
      <c r="I80" s="197"/>
      <c r="J80" s="197"/>
      <c r="K80" s="197"/>
      <c r="L80" s="205" t="s">
        <v>91</v>
      </c>
      <c r="M80" s="105">
        <v>325000000</v>
      </c>
    </row>
    <row r="81" spans="1:13" ht="33" hidden="1">
      <c r="A81" s="88">
        <v>4</v>
      </c>
      <c r="B81" s="76"/>
      <c r="C81" s="198" t="s">
        <v>34</v>
      </c>
      <c r="D81" s="195" t="s">
        <v>74</v>
      </c>
      <c r="E81" s="86" t="s">
        <v>30</v>
      </c>
      <c r="F81" s="206" t="s">
        <v>15</v>
      </c>
      <c r="G81" s="105">
        <v>1500000000</v>
      </c>
      <c r="H81" s="88" t="s">
        <v>1</v>
      </c>
      <c r="I81" s="197"/>
      <c r="J81" s="197"/>
      <c r="K81" s="197"/>
      <c r="L81" s="207" t="s">
        <v>15</v>
      </c>
      <c r="M81" s="105">
        <v>1700000000</v>
      </c>
    </row>
    <row r="82" spans="1:13" ht="33" hidden="1">
      <c r="A82" s="208">
        <v>5</v>
      </c>
      <c r="B82" s="209"/>
      <c r="C82" s="202" t="s">
        <v>41</v>
      </c>
      <c r="D82" s="210" t="s">
        <v>8</v>
      </c>
      <c r="E82" s="202" t="s">
        <v>30</v>
      </c>
      <c r="F82" s="211" t="s">
        <v>87</v>
      </c>
      <c r="G82" s="212">
        <v>250000000</v>
      </c>
      <c r="H82" s="208" t="s">
        <v>1</v>
      </c>
      <c r="I82" s="209"/>
      <c r="J82" s="209"/>
      <c r="K82" s="209"/>
      <c r="L82" s="211" t="s">
        <v>21</v>
      </c>
      <c r="M82" s="212">
        <v>260000000</v>
      </c>
    </row>
    <row r="83" spans="1:13" ht="30" hidden="1" customHeight="1">
      <c r="A83" s="88">
        <v>6</v>
      </c>
      <c r="B83" s="197"/>
      <c r="C83" s="198" t="s">
        <v>35</v>
      </c>
      <c r="D83" s="195" t="s">
        <v>5</v>
      </c>
      <c r="E83" s="86" t="s">
        <v>29</v>
      </c>
      <c r="F83" s="98" t="s">
        <v>16</v>
      </c>
      <c r="G83" s="105">
        <v>175000000</v>
      </c>
      <c r="H83" s="88" t="s">
        <v>1</v>
      </c>
      <c r="I83" s="197"/>
      <c r="J83" s="197"/>
      <c r="K83" s="197"/>
      <c r="L83" s="98" t="s">
        <v>16</v>
      </c>
      <c r="M83" s="105">
        <v>200000000</v>
      </c>
    </row>
    <row r="84" spans="1:13" hidden="1"/>
    <row r="85" spans="1:13" hidden="1">
      <c r="A85" s="41"/>
      <c r="B85" s="41"/>
      <c r="C85" s="41"/>
      <c r="D85" s="41"/>
      <c r="E85" s="41"/>
      <c r="F85" s="41"/>
    </row>
    <row r="86" spans="1:13" hidden="1">
      <c r="A86" s="41"/>
      <c r="B86" s="41"/>
      <c r="C86" s="41"/>
      <c r="D86" s="41"/>
      <c r="E86" s="41"/>
      <c r="F86" s="41"/>
    </row>
    <row r="87" spans="1:13" hidden="1"/>
    <row r="88" spans="1:13" hidden="1"/>
    <row r="89" spans="1:13" hidden="1"/>
    <row r="90" spans="1:13" hidden="1"/>
    <row r="91" spans="1:13" hidden="1"/>
    <row r="92" spans="1:13" hidden="1"/>
    <row r="93" spans="1:13" hidden="1"/>
    <row r="94" spans="1:13" hidden="1"/>
    <row r="95" spans="1:13" hidden="1"/>
    <row r="96" spans="1:13" hidden="1"/>
    <row r="97" spans="1:13" hidden="1"/>
    <row r="98" spans="1:13" hidden="1"/>
    <row r="99" spans="1:13" hidden="1"/>
    <row r="100" spans="1:13" hidden="1"/>
    <row r="101" spans="1:13" hidden="1"/>
    <row r="102" spans="1:13" hidden="1">
      <c r="A102" s="41" t="s">
        <v>90</v>
      </c>
      <c r="B102" s="41"/>
      <c r="C102" s="41"/>
    </row>
    <row r="103" spans="1:13" ht="16.5" hidden="1">
      <c r="A103" s="184" t="s">
        <v>26</v>
      </c>
      <c r="B103" s="184" t="s">
        <v>25</v>
      </c>
      <c r="C103" s="184" t="s">
        <v>53</v>
      </c>
      <c r="D103" s="184" t="s">
        <v>56</v>
      </c>
      <c r="E103" s="185" t="s">
        <v>58</v>
      </c>
      <c r="F103" s="185"/>
      <c r="G103" s="185"/>
      <c r="H103" s="185"/>
      <c r="I103" s="185"/>
      <c r="J103" s="185"/>
      <c r="K103" s="185"/>
      <c r="L103" s="152" t="s">
        <v>65</v>
      </c>
      <c r="M103" s="153"/>
    </row>
    <row r="104" spans="1:13" ht="16.5" hidden="1">
      <c r="A104" s="184"/>
      <c r="B104" s="184"/>
      <c r="C104" s="184"/>
      <c r="D104" s="184"/>
      <c r="E104" s="185" t="s">
        <v>57</v>
      </c>
      <c r="F104" s="184" t="s">
        <v>59</v>
      </c>
      <c r="G104" s="184" t="s">
        <v>60</v>
      </c>
      <c r="H104" s="185" t="s">
        <v>61</v>
      </c>
      <c r="I104" s="185"/>
      <c r="J104" s="185"/>
      <c r="K104" s="185"/>
      <c r="L104" s="184" t="s">
        <v>66</v>
      </c>
      <c r="M104" s="184" t="s">
        <v>60</v>
      </c>
    </row>
    <row r="105" spans="1:13" ht="33" hidden="1">
      <c r="A105" s="184"/>
      <c r="B105" s="184"/>
      <c r="C105" s="184"/>
      <c r="D105" s="184"/>
      <c r="E105" s="185"/>
      <c r="F105" s="186"/>
      <c r="G105" s="186"/>
      <c r="H105" s="187" t="s">
        <v>62</v>
      </c>
      <c r="I105" s="187" t="s">
        <v>63</v>
      </c>
      <c r="J105" s="188" t="s">
        <v>0</v>
      </c>
      <c r="K105" s="188" t="s">
        <v>64</v>
      </c>
      <c r="L105" s="184"/>
      <c r="M105" s="186"/>
    </row>
    <row r="106" spans="1:13" ht="16.5" hidden="1">
      <c r="A106" s="189" t="s">
        <v>67</v>
      </c>
      <c r="B106" s="190"/>
      <c r="C106" s="191" t="s">
        <v>54</v>
      </c>
      <c r="D106" s="192"/>
      <c r="E106" s="192"/>
      <c r="F106" s="192"/>
      <c r="G106" s="193">
        <f>SUM(G107:G137)</f>
        <v>14813090000</v>
      </c>
      <c r="H106" s="103"/>
      <c r="I106" s="103"/>
      <c r="J106" s="103"/>
      <c r="K106" s="103"/>
      <c r="L106" s="194"/>
      <c r="M106" s="193">
        <f>SUM(M107:M137)</f>
        <v>17899899000</v>
      </c>
    </row>
    <row r="107" spans="1:13" ht="33" hidden="1">
      <c r="A107" s="88">
        <v>1</v>
      </c>
      <c r="B107" s="197"/>
      <c r="C107" s="198" t="s">
        <v>37</v>
      </c>
      <c r="D107" s="195" t="s">
        <v>76</v>
      </c>
      <c r="E107" s="86" t="s">
        <v>71</v>
      </c>
      <c r="F107" s="99" t="s">
        <v>17</v>
      </c>
      <c r="G107" s="105">
        <v>1542750000</v>
      </c>
      <c r="H107" s="196" t="s">
        <v>1</v>
      </c>
      <c r="I107" s="197"/>
      <c r="J107" s="197"/>
      <c r="K107" s="197"/>
      <c r="L107" s="99" t="s">
        <v>17</v>
      </c>
      <c r="M107" s="105">
        <v>1697025000</v>
      </c>
    </row>
    <row r="108" spans="1:13" ht="33" hidden="1">
      <c r="A108" s="88">
        <v>2</v>
      </c>
      <c r="B108" s="197"/>
      <c r="C108" s="86" t="s">
        <v>43</v>
      </c>
      <c r="D108" s="195" t="s">
        <v>80</v>
      </c>
      <c r="E108" s="86" t="s">
        <v>30</v>
      </c>
      <c r="F108" s="201"/>
      <c r="G108" s="105">
        <v>374000000</v>
      </c>
      <c r="H108" s="196" t="s">
        <v>1</v>
      </c>
      <c r="I108" s="197"/>
      <c r="J108" s="197"/>
      <c r="K108" s="197"/>
      <c r="L108" s="201" t="s">
        <v>27</v>
      </c>
      <c r="M108" s="105">
        <v>411400000</v>
      </c>
    </row>
    <row r="109" spans="1:13" ht="33" hidden="1">
      <c r="A109" s="88">
        <v>3</v>
      </c>
      <c r="B109" s="197"/>
      <c r="C109" s="198" t="s">
        <v>40</v>
      </c>
      <c r="D109" s="195" t="s">
        <v>7</v>
      </c>
      <c r="E109" s="86" t="s">
        <v>71</v>
      </c>
      <c r="F109" s="99" t="s">
        <v>20</v>
      </c>
      <c r="G109" s="105">
        <v>901340000</v>
      </c>
      <c r="H109" s="196" t="s">
        <v>1</v>
      </c>
      <c r="I109" s="197"/>
      <c r="J109" s="197"/>
      <c r="K109" s="197"/>
      <c r="L109" s="99" t="s">
        <v>24</v>
      </c>
      <c r="M109" s="105">
        <v>991474000</v>
      </c>
    </row>
    <row r="110" spans="1:13" ht="49.5" hidden="1">
      <c r="A110" s="88">
        <v>4</v>
      </c>
      <c r="B110" s="197"/>
      <c r="C110" s="198" t="s">
        <v>38</v>
      </c>
      <c r="D110" s="195" t="s">
        <v>6</v>
      </c>
      <c r="E110" s="86" t="s">
        <v>71</v>
      </c>
      <c r="F110" s="98" t="s">
        <v>18</v>
      </c>
      <c r="G110" s="105">
        <v>1350000000</v>
      </c>
      <c r="H110" s="196" t="s">
        <v>1</v>
      </c>
      <c r="I110" s="197"/>
      <c r="J110" s="197"/>
      <c r="K110" s="197"/>
      <c r="L110" s="98" t="s">
        <v>23</v>
      </c>
      <c r="M110" s="105">
        <v>1375000000</v>
      </c>
    </row>
    <row r="111" spans="1:13" ht="33" hidden="1">
      <c r="A111" s="88">
        <v>5</v>
      </c>
      <c r="B111" s="197"/>
      <c r="C111" s="198" t="s">
        <v>39</v>
      </c>
      <c r="D111" s="195" t="s">
        <v>75</v>
      </c>
      <c r="E111" s="86" t="s">
        <v>71</v>
      </c>
      <c r="F111" s="99" t="s">
        <v>19</v>
      </c>
      <c r="G111" s="105">
        <v>170000000</v>
      </c>
      <c r="H111" s="196" t="s">
        <v>1</v>
      </c>
      <c r="I111" s="197"/>
      <c r="J111" s="197"/>
      <c r="K111" s="197"/>
      <c r="L111" s="99" t="s">
        <v>19</v>
      </c>
      <c r="M111" s="105">
        <v>175000000</v>
      </c>
    </row>
    <row r="112" spans="1:13" ht="33" hidden="1">
      <c r="A112" s="88">
        <v>6</v>
      </c>
      <c r="B112" s="197"/>
      <c r="C112" s="213" t="s">
        <v>77</v>
      </c>
      <c r="D112" s="195" t="s">
        <v>78</v>
      </c>
      <c r="E112" s="86" t="s">
        <v>30</v>
      </c>
      <c r="F112" s="214"/>
      <c r="G112" s="105">
        <v>500000000</v>
      </c>
      <c r="H112" s="196" t="s">
        <v>1</v>
      </c>
      <c r="I112" s="197"/>
      <c r="J112" s="197"/>
      <c r="K112" s="197"/>
      <c r="L112" s="201"/>
      <c r="M112" s="105">
        <v>500000000</v>
      </c>
    </row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1:13" hidden="1">
      <c r="A129" s="41" t="s">
        <v>95</v>
      </c>
      <c r="B129" s="41"/>
      <c r="C129" s="41"/>
      <c r="D129" s="41"/>
    </row>
    <row r="130" spans="1:13" ht="16.5" hidden="1">
      <c r="A130" s="184" t="s">
        <v>26</v>
      </c>
      <c r="B130" s="184" t="s">
        <v>25</v>
      </c>
      <c r="C130" s="184" t="s">
        <v>53</v>
      </c>
      <c r="D130" s="184" t="s">
        <v>56</v>
      </c>
      <c r="E130" s="185" t="s">
        <v>58</v>
      </c>
      <c r="F130" s="185"/>
      <c r="G130" s="185"/>
      <c r="H130" s="185"/>
      <c r="I130" s="185"/>
      <c r="J130" s="185"/>
      <c r="K130" s="185"/>
      <c r="L130" s="152" t="s">
        <v>65</v>
      </c>
      <c r="M130" s="153"/>
    </row>
    <row r="131" spans="1:13" ht="16.5" hidden="1">
      <c r="A131" s="184"/>
      <c r="B131" s="184"/>
      <c r="C131" s="184"/>
      <c r="D131" s="184"/>
      <c r="E131" s="185" t="s">
        <v>57</v>
      </c>
      <c r="F131" s="184" t="s">
        <v>59</v>
      </c>
      <c r="G131" s="184" t="s">
        <v>60</v>
      </c>
      <c r="H131" s="185" t="s">
        <v>61</v>
      </c>
      <c r="I131" s="185"/>
      <c r="J131" s="185"/>
      <c r="K131" s="185"/>
      <c r="L131" s="184" t="s">
        <v>66</v>
      </c>
      <c r="M131" s="184" t="s">
        <v>60</v>
      </c>
    </row>
    <row r="132" spans="1:13" ht="33" hidden="1">
      <c r="A132" s="184"/>
      <c r="B132" s="184"/>
      <c r="C132" s="184"/>
      <c r="D132" s="184"/>
      <c r="E132" s="185"/>
      <c r="F132" s="186"/>
      <c r="G132" s="186"/>
      <c r="H132" s="187" t="s">
        <v>62</v>
      </c>
      <c r="I132" s="187" t="s">
        <v>63</v>
      </c>
      <c r="J132" s="188" t="s">
        <v>0</v>
      </c>
      <c r="K132" s="188" t="s">
        <v>64</v>
      </c>
      <c r="L132" s="184"/>
      <c r="M132" s="186"/>
    </row>
    <row r="133" spans="1:13" ht="33" hidden="1">
      <c r="A133" s="88">
        <v>1</v>
      </c>
      <c r="B133" s="76"/>
      <c r="C133" s="198" t="s">
        <v>50</v>
      </c>
      <c r="D133" s="195" t="s">
        <v>12</v>
      </c>
      <c r="E133" s="86" t="s">
        <v>71</v>
      </c>
      <c r="F133" s="205">
        <v>1</v>
      </c>
      <c r="G133" s="105">
        <v>3500000000</v>
      </c>
      <c r="H133" s="196" t="s">
        <v>1</v>
      </c>
      <c r="I133" s="197"/>
      <c r="J133" s="197"/>
      <c r="K133" s="197"/>
      <c r="L133" s="205">
        <v>1</v>
      </c>
      <c r="M133" s="105">
        <v>3700000000</v>
      </c>
    </row>
    <row r="134" spans="1:13" ht="33" hidden="1">
      <c r="A134" s="88">
        <v>2</v>
      </c>
      <c r="B134" s="76"/>
      <c r="C134" s="86" t="s">
        <v>51</v>
      </c>
      <c r="D134" s="195" t="s">
        <v>84</v>
      </c>
      <c r="E134" s="86" t="s">
        <v>71</v>
      </c>
      <c r="F134" s="205" t="s">
        <v>85</v>
      </c>
      <c r="G134" s="105">
        <v>75000000</v>
      </c>
      <c r="H134" s="196" t="s">
        <v>1</v>
      </c>
      <c r="I134" s="197"/>
      <c r="J134" s="197"/>
      <c r="K134" s="197"/>
      <c r="L134" s="205">
        <v>1</v>
      </c>
      <c r="M134" s="105">
        <v>100000000</v>
      </c>
    </row>
    <row r="135" spans="1:13" ht="33" hidden="1">
      <c r="A135" s="88">
        <v>3</v>
      </c>
      <c r="B135" s="76"/>
      <c r="C135" s="86" t="s">
        <v>46</v>
      </c>
      <c r="D135" s="195"/>
      <c r="E135" s="86"/>
      <c r="F135" s="205"/>
      <c r="G135" s="105">
        <v>400000000</v>
      </c>
      <c r="H135" s="196"/>
      <c r="I135" s="197"/>
      <c r="J135" s="197"/>
      <c r="K135" s="197"/>
      <c r="L135" s="205"/>
      <c r="M135" s="105">
        <v>450000000</v>
      </c>
    </row>
    <row r="136" spans="1:13" ht="33" hidden="1">
      <c r="A136" s="88">
        <v>4</v>
      </c>
      <c r="B136" s="197"/>
      <c r="C136" s="198" t="s">
        <v>47</v>
      </c>
      <c r="D136" s="195" t="s">
        <v>10</v>
      </c>
      <c r="E136" s="86" t="s">
        <v>71</v>
      </c>
      <c r="F136" s="205">
        <v>1</v>
      </c>
      <c r="G136" s="105">
        <v>3000000000</v>
      </c>
      <c r="H136" s="196" t="s">
        <v>1</v>
      </c>
      <c r="I136" s="197"/>
      <c r="J136" s="197"/>
      <c r="K136" s="197"/>
      <c r="L136" s="205">
        <v>1</v>
      </c>
      <c r="M136" s="105">
        <v>5000000000</v>
      </c>
    </row>
    <row r="137" spans="1:13" ht="33" hidden="1">
      <c r="A137" s="88">
        <v>5</v>
      </c>
      <c r="B137" s="197"/>
      <c r="C137" s="198" t="s">
        <v>48</v>
      </c>
      <c r="D137" s="195" t="s">
        <v>11</v>
      </c>
      <c r="E137" s="86" t="s">
        <v>71</v>
      </c>
      <c r="F137" s="205">
        <v>1</v>
      </c>
      <c r="G137" s="105">
        <v>3000000000</v>
      </c>
      <c r="H137" s="196" t="s">
        <v>1</v>
      </c>
      <c r="I137" s="197"/>
      <c r="J137" s="197"/>
      <c r="K137" s="197"/>
      <c r="L137" s="205">
        <v>1</v>
      </c>
      <c r="M137" s="105">
        <v>3500000000</v>
      </c>
    </row>
    <row r="138" spans="1:13" ht="16.5" hidden="1">
      <c r="A138" s="88">
        <v>6</v>
      </c>
      <c r="B138" s="76"/>
      <c r="C138" s="198" t="s">
        <v>49</v>
      </c>
      <c r="D138" s="195" t="s">
        <v>86</v>
      </c>
      <c r="E138" s="86" t="s">
        <v>71</v>
      </c>
      <c r="F138" s="215"/>
      <c r="G138" s="105">
        <v>11000000000</v>
      </c>
      <c r="H138" s="196" t="s">
        <v>1</v>
      </c>
      <c r="I138" s="197"/>
      <c r="J138" s="197"/>
      <c r="K138" s="197"/>
      <c r="L138" s="199" t="s">
        <v>96</v>
      </c>
      <c r="M138" s="216" t="s">
        <v>96</v>
      </c>
    </row>
    <row r="139" spans="1:13" hidden="1"/>
    <row r="143" spans="1:13" ht="16.5">
      <c r="C143" s="46"/>
    </row>
  </sheetData>
  <mergeCells count="74">
    <mergeCell ref="L130:M130"/>
    <mergeCell ref="E131:E132"/>
    <mergeCell ref="F131:F132"/>
    <mergeCell ref="G131:G132"/>
    <mergeCell ref="H131:K131"/>
    <mergeCell ref="L131:L132"/>
    <mergeCell ref="M131:M132"/>
    <mergeCell ref="C106:F106"/>
    <mergeCell ref="A130:A132"/>
    <mergeCell ref="B130:B132"/>
    <mergeCell ref="C130:C132"/>
    <mergeCell ref="D130:D132"/>
    <mergeCell ref="E130:K130"/>
    <mergeCell ref="L103:M103"/>
    <mergeCell ref="E104:E105"/>
    <mergeCell ref="F104:F105"/>
    <mergeCell ref="G104:G105"/>
    <mergeCell ref="H104:K104"/>
    <mergeCell ref="L104:L105"/>
    <mergeCell ref="M104:M105"/>
    <mergeCell ref="C77:F77"/>
    <mergeCell ref="A103:A105"/>
    <mergeCell ref="B103:B105"/>
    <mergeCell ref="C103:C105"/>
    <mergeCell ref="D103:D105"/>
    <mergeCell ref="E103:K103"/>
    <mergeCell ref="E75:E76"/>
    <mergeCell ref="F75:F76"/>
    <mergeCell ref="G75:G76"/>
    <mergeCell ref="H75:K75"/>
    <mergeCell ref="L75:L76"/>
    <mergeCell ref="M75:M76"/>
    <mergeCell ref="H49:K49"/>
    <mergeCell ref="L49:L50"/>
    <mergeCell ref="M49:M50"/>
    <mergeCell ref="C51:F51"/>
    <mergeCell ref="A74:A76"/>
    <mergeCell ref="B74:B76"/>
    <mergeCell ref="C74:C76"/>
    <mergeCell ref="D74:D76"/>
    <mergeCell ref="E74:K74"/>
    <mergeCell ref="L74:M74"/>
    <mergeCell ref="H35:L35"/>
    <mergeCell ref="A48:A50"/>
    <mergeCell ref="B48:B50"/>
    <mergeCell ref="C48:C50"/>
    <mergeCell ref="D48:D50"/>
    <mergeCell ref="E48:K48"/>
    <mergeCell ref="L48:M48"/>
    <mergeCell ref="E49:E50"/>
    <mergeCell ref="F49:F50"/>
    <mergeCell ref="G49:G50"/>
    <mergeCell ref="C9:F9"/>
    <mergeCell ref="C11:F11"/>
    <mergeCell ref="C14:F14"/>
    <mergeCell ref="C16:F16"/>
    <mergeCell ref="A35:F35"/>
    <mergeCell ref="L6:M6"/>
    <mergeCell ref="E7:E8"/>
    <mergeCell ref="F7:F8"/>
    <mergeCell ref="G7:G8"/>
    <mergeCell ref="H7:K7"/>
    <mergeCell ref="L7:L8"/>
    <mergeCell ref="M7:M8"/>
    <mergeCell ref="A1:M1"/>
    <mergeCell ref="A2:M2"/>
    <mergeCell ref="A3:M3"/>
    <mergeCell ref="A4:M4"/>
    <mergeCell ref="A5:M5"/>
    <mergeCell ref="A6:A8"/>
    <mergeCell ref="B6:B8"/>
    <mergeCell ref="C6:C8"/>
    <mergeCell ref="D6:D8"/>
    <mergeCell ref="E6:K6"/>
  </mergeCells>
  <pageMargins left="0.59055118110236227" right="1.5748031496062993" top="0.98425196850393704" bottom="0.59055118110236227" header="0.19685039370078741" footer="0.19685039370078741"/>
  <pageSetup paperSize="5" scale="75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O144"/>
  <sheetViews>
    <sheetView showGridLines="0" view="pageBreakPreview" zoomScaleSheetLayoutView="100" workbookViewId="0">
      <selection activeCell="G15" sqref="G15"/>
    </sheetView>
  </sheetViews>
  <sheetFormatPr defaultColWidth="9.125" defaultRowHeight="15.75"/>
  <cols>
    <col min="1" max="1" width="4.125" style="1" bestFit="1" customWidth="1"/>
    <col min="2" max="2" width="5.625" style="1" hidden="1" customWidth="1"/>
    <col min="3" max="3" width="31.25" style="1" customWidth="1"/>
    <col min="4" max="4" width="35" style="1" customWidth="1"/>
    <col min="5" max="5" width="13.875" style="1" customWidth="1"/>
    <col min="6" max="6" width="20.625" style="1" customWidth="1"/>
    <col min="7" max="7" width="15.125" style="1" customWidth="1"/>
    <col min="8" max="11" width="7.375" style="1" customWidth="1"/>
    <col min="12" max="12" width="20.625" style="1" customWidth="1"/>
    <col min="13" max="13" width="15.25" style="1" customWidth="1"/>
    <col min="14" max="14" width="9.125" style="1"/>
    <col min="15" max="15" width="18.875" style="1" customWidth="1"/>
    <col min="16" max="16384" width="9.125" style="1"/>
  </cols>
  <sheetData>
    <row r="1" spans="1:13" ht="15.75" customHeight="1">
      <c r="A1" s="135" t="s">
        <v>144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 ht="15.7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 ht="15.7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idden="1">
      <c r="A4" s="136"/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</row>
    <row r="5" spans="1:13">
      <c r="A5" s="137" t="s">
        <v>52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2" customFormat="1" ht="16.5">
      <c r="A6" s="138" t="s">
        <v>26</v>
      </c>
      <c r="B6" s="138" t="s">
        <v>25</v>
      </c>
      <c r="C6" s="138" t="s">
        <v>53</v>
      </c>
      <c r="D6" s="138" t="s">
        <v>56</v>
      </c>
      <c r="E6" s="139" t="s">
        <v>58</v>
      </c>
      <c r="F6" s="139"/>
      <c r="G6" s="139"/>
      <c r="H6" s="139"/>
      <c r="I6" s="139"/>
      <c r="J6" s="139"/>
      <c r="K6" s="139"/>
      <c r="L6" s="144" t="s">
        <v>138</v>
      </c>
      <c r="M6" s="145"/>
    </row>
    <row r="7" spans="1:13" s="3" customFormat="1" ht="16.5">
      <c r="A7" s="138"/>
      <c r="B7" s="138"/>
      <c r="C7" s="138"/>
      <c r="D7" s="138"/>
      <c r="E7" s="139" t="s">
        <v>57</v>
      </c>
      <c r="F7" s="138" t="s">
        <v>59</v>
      </c>
      <c r="G7" s="138" t="s">
        <v>60</v>
      </c>
      <c r="H7" s="139" t="s">
        <v>61</v>
      </c>
      <c r="I7" s="139"/>
      <c r="J7" s="139"/>
      <c r="K7" s="139"/>
      <c r="L7" s="138" t="s">
        <v>66</v>
      </c>
      <c r="M7" s="138" t="s">
        <v>60</v>
      </c>
    </row>
    <row r="8" spans="1:13" ht="33">
      <c r="A8" s="138"/>
      <c r="B8" s="138"/>
      <c r="C8" s="138"/>
      <c r="D8" s="138"/>
      <c r="E8" s="139"/>
      <c r="F8" s="138"/>
      <c r="G8" s="138"/>
      <c r="H8" s="112" t="s">
        <v>62</v>
      </c>
      <c r="I8" s="112" t="s">
        <v>63</v>
      </c>
      <c r="J8" s="111" t="s">
        <v>0</v>
      </c>
      <c r="K8" s="111" t="s">
        <v>64</v>
      </c>
      <c r="L8" s="138"/>
      <c r="M8" s="138"/>
    </row>
    <row r="9" spans="1:13" ht="16.5">
      <c r="A9" s="75" t="s">
        <v>67</v>
      </c>
      <c r="B9" s="76"/>
      <c r="C9" s="140" t="s">
        <v>110</v>
      </c>
      <c r="D9" s="141"/>
      <c r="E9" s="141"/>
      <c r="F9" s="141"/>
      <c r="G9" s="101">
        <f>SUM(G10)</f>
        <v>2995778000</v>
      </c>
      <c r="H9" s="100"/>
      <c r="I9" s="100"/>
      <c r="J9" s="100"/>
      <c r="K9" s="100"/>
      <c r="L9" s="100"/>
      <c r="M9" s="101">
        <f>SUM(M10)</f>
        <v>3895778000</v>
      </c>
    </row>
    <row r="10" spans="1:13" ht="33">
      <c r="A10" s="77">
        <v>1</v>
      </c>
      <c r="B10" s="78"/>
      <c r="C10" s="79" t="s">
        <v>50</v>
      </c>
      <c r="D10" s="72" t="s">
        <v>127</v>
      </c>
      <c r="E10" s="73" t="s">
        <v>71</v>
      </c>
      <c r="F10" s="80" t="s">
        <v>111</v>
      </c>
      <c r="G10" s="102">
        <v>2995778000</v>
      </c>
      <c r="H10" s="77" t="s">
        <v>1</v>
      </c>
      <c r="I10" s="78"/>
      <c r="J10" s="78"/>
      <c r="K10" s="78"/>
      <c r="L10" s="93">
        <v>1</v>
      </c>
      <c r="M10" s="102">
        <f>SUM(G10+900000000)</f>
        <v>3895778000</v>
      </c>
    </row>
    <row r="11" spans="1:13" ht="16.5">
      <c r="A11" s="75" t="s">
        <v>68</v>
      </c>
      <c r="B11" s="76"/>
      <c r="C11" s="140" t="s">
        <v>55</v>
      </c>
      <c r="D11" s="141"/>
      <c r="E11" s="141"/>
      <c r="F11" s="141"/>
      <c r="G11" s="101">
        <f>SUM(G12:G13)</f>
        <v>1828693000</v>
      </c>
      <c r="H11" s="100"/>
      <c r="I11" s="100"/>
      <c r="J11" s="100"/>
      <c r="K11" s="100"/>
      <c r="L11" s="100"/>
      <c r="M11" s="101">
        <f>SUM(M12:M13)</f>
        <v>2528693000</v>
      </c>
    </row>
    <row r="12" spans="1:13" ht="33">
      <c r="A12" s="77">
        <v>2</v>
      </c>
      <c r="B12" s="78"/>
      <c r="C12" s="79" t="s">
        <v>47</v>
      </c>
      <c r="D12" s="72" t="s">
        <v>125</v>
      </c>
      <c r="E12" s="73" t="s">
        <v>71</v>
      </c>
      <c r="F12" s="80">
        <v>1</v>
      </c>
      <c r="G12" s="102">
        <v>698575000</v>
      </c>
      <c r="H12" s="77" t="s">
        <v>1</v>
      </c>
      <c r="I12" s="78"/>
      <c r="J12" s="78"/>
      <c r="K12" s="78"/>
      <c r="L12" s="93">
        <v>1</v>
      </c>
      <c r="M12" s="102">
        <f>SUM(G12+500000000)</f>
        <v>1198575000</v>
      </c>
    </row>
    <row r="13" spans="1:13" ht="33">
      <c r="A13" s="77">
        <v>3</v>
      </c>
      <c r="B13" s="78"/>
      <c r="C13" s="79" t="s">
        <v>48</v>
      </c>
      <c r="D13" s="72" t="s">
        <v>126</v>
      </c>
      <c r="E13" s="73" t="s">
        <v>71</v>
      </c>
      <c r="F13" s="80" t="s">
        <v>111</v>
      </c>
      <c r="G13" s="102">
        <v>1130118000</v>
      </c>
      <c r="H13" s="77" t="s">
        <v>1</v>
      </c>
      <c r="I13" s="78"/>
      <c r="J13" s="78"/>
      <c r="K13" s="78"/>
      <c r="L13" s="93">
        <v>1</v>
      </c>
      <c r="M13" s="102">
        <f>SUM(G13+200000000)</f>
        <v>1330118000</v>
      </c>
    </row>
    <row r="14" spans="1:13" ht="16.5">
      <c r="A14" s="75" t="s">
        <v>69</v>
      </c>
      <c r="B14" s="76"/>
      <c r="C14" s="140" t="s">
        <v>113</v>
      </c>
      <c r="D14" s="141"/>
      <c r="E14" s="141"/>
      <c r="F14" s="141"/>
      <c r="G14" s="101">
        <f>SUM(G15)</f>
        <v>65000000</v>
      </c>
      <c r="H14" s="100"/>
      <c r="I14" s="100"/>
      <c r="J14" s="100"/>
      <c r="K14" s="100"/>
      <c r="L14" s="100"/>
      <c r="M14" s="101">
        <f>SUM(M15)</f>
        <v>65000000</v>
      </c>
    </row>
    <row r="15" spans="1:13" ht="33">
      <c r="A15" s="77">
        <v>4</v>
      </c>
      <c r="B15" s="78"/>
      <c r="C15" s="71" t="s">
        <v>51</v>
      </c>
      <c r="D15" s="72" t="s">
        <v>128</v>
      </c>
      <c r="E15" s="73" t="s">
        <v>71</v>
      </c>
      <c r="F15" s="80" t="s">
        <v>115</v>
      </c>
      <c r="G15" s="102">
        <v>65000000</v>
      </c>
      <c r="H15" s="77" t="s">
        <v>1</v>
      </c>
      <c r="I15" s="78"/>
      <c r="J15" s="78"/>
      <c r="K15" s="78"/>
      <c r="L15" s="93" t="s">
        <v>115</v>
      </c>
      <c r="M15" s="102">
        <v>65000000</v>
      </c>
    </row>
    <row r="16" spans="1:13" ht="16.5">
      <c r="A16" s="81" t="s">
        <v>70</v>
      </c>
      <c r="B16" s="82"/>
      <c r="C16" s="142" t="s">
        <v>98</v>
      </c>
      <c r="D16" s="143"/>
      <c r="E16" s="143"/>
      <c r="F16" s="143"/>
      <c r="G16" s="104">
        <f>SUM(G17:G35)</f>
        <v>10045529000</v>
      </c>
      <c r="H16" s="103"/>
      <c r="I16" s="103"/>
      <c r="J16" s="103"/>
      <c r="K16" s="103"/>
      <c r="L16" s="103"/>
      <c r="M16" s="104">
        <f>SUM(M17:M35)</f>
        <v>11169328000</v>
      </c>
    </row>
    <row r="17" spans="1:15" ht="16.5" customHeight="1">
      <c r="A17" s="83">
        <v>5</v>
      </c>
      <c r="B17" s="76"/>
      <c r="C17" s="84" t="s">
        <v>31</v>
      </c>
      <c r="D17" s="85" t="s">
        <v>31</v>
      </c>
      <c r="E17" s="86" t="s">
        <v>100</v>
      </c>
      <c r="F17" s="87" t="s">
        <v>13</v>
      </c>
      <c r="G17" s="105">
        <v>455000000</v>
      </c>
      <c r="H17" s="88" t="s">
        <v>1</v>
      </c>
      <c r="I17" s="88"/>
      <c r="J17" s="88"/>
      <c r="K17" s="88"/>
      <c r="L17" s="87" t="s">
        <v>22</v>
      </c>
      <c r="M17" s="105">
        <v>455000000</v>
      </c>
      <c r="O17" s="49"/>
    </row>
    <row r="18" spans="1:15" ht="33">
      <c r="A18" s="77">
        <v>6</v>
      </c>
      <c r="B18" s="78"/>
      <c r="C18" s="71" t="s">
        <v>32</v>
      </c>
      <c r="D18" s="89" t="s">
        <v>117</v>
      </c>
      <c r="E18" s="90" t="s">
        <v>71</v>
      </c>
      <c r="F18" s="91" t="s">
        <v>14</v>
      </c>
      <c r="G18" s="102">
        <v>405000000</v>
      </c>
      <c r="H18" s="77" t="s">
        <v>1</v>
      </c>
      <c r="I18" s="77"/>
      <c r="J18" s="77"/>
      <c r="K18" s="77"/>
      <c r="L18" s="91" t="s">
        <v>14</v>
      </c>
      <c r="M18" s="102">
        <v>405000000</v>
      </c>
    </row>
    <row r="19" spans="1:15" ht="33">
      <c r="A19" s="77">
        <v>7</v>
      </c>
      <c r="B19" s="78"/>
      <c r="C19" s="79" t="s">
        <v>33</v>
      </c>
      <c r="D19" s="92" t="s">
        <v>73</v>
      </c>
      <c r="E19" s="90" t="s">
        <v>30</v>
      </c>
      <c r="F19" s="93" t="s">
        <v>91</v>
      </c>
      <c r="G19" s="102">
        <v>243000000</v>
      </c>
      <c r="H19" s="77" t="s">
        <v>1</v>
      </c>
      <c r="I19" s="78"/>
      <c r="J19" s="78"/>
      <c r="K19" s="78"/>
      <c r="L19" s="93" t="s">
        <v>91</v>
      </c>
      <c r="M19" s="102">
        <v>243000000</v>
      </c>
    </row>
    <row r="20" spans="1:15" ht="33">
      <c r="A20" s="77">
        <v>8</v>
      </c>
      <c r="B20" s="78"/>
      <c r="C20" s="79" t="s">
        <v>34</v>
      </c>
      <c r="D20" s="89" t="s">
        <v>118</v>
      </c>
      <c r="E20" s="90" t="s">
        <v>30</v>
      </c>
      <c r="F20" s="113" t="s">
        <v>129</v>
      </c>
      <c r="G20" s="102">
        <v>1165000000</v>
      </c>
      <c r="H20" s="77" t="s">
        <v>1</v>
      </c>
      <c r="I20" s="78"/>
      <c r="J20" s="78"/>
      <c r="K20" s="78"/>
      <c r="L20" s="113" t="s">
        <v>139</v>
      </c>
      <c r="M20" s="102">
        <f>1165000000+150000000</f>
        <v>1315000000</v>
      </c>
    </row>
    <row r="21" spans="1:15" ht="16.5">
      <c r="A21" s="77">
        <v>9</v>
      </c>
      <c r="B21" s="78"/>
      <c r="C21" s="79" t="s">
        <v>35</v>
      </c>
      <c r="D21" s="89" t="s">
        <v>119</v>
      </c>
      <c r="E21" s="90" t="s">
        <v>29</v>
      </c>
      <c r="F21" s="94" t="s">
        <v>130</v>
      </c>
      <c r="G21" s="102">
        <v>145000000</v>
      </c>
      <c r="H21" s="77" t="s">
        <v>1</v>
      </c>
      <c r="I21" s="78"/>
      <c r="J21" s="78"/>
      <c r="K21" s="78"/>
      <c r="L21" s="94" t="s">
        <v>130</v>
      </c>
      <c r="M21" s="102">
        <v>145000000</v>
      </c>
    </row>
    <row r="22" spans="1:15" ht="33">
      <c r="A22" s="77">
        <v>10</v>
      </c>
      <c r="B22" s="78"/>
      <c r="C22" s="79" t="s">
        <v>36</v>
      </c>
      <c r="D22" s="89" t="s">
        <v>2</v>
      </c>
      <c r="E22" s="90" t="s">
        <v>71</v>
      </c>
      <c r="F22" s="95" t="s">
        <v>3</v>
      </c>
      <c r="G22" s="102">
        <v>2212925000</v>
      </c>
      <c r="H22" s="77" t="s">
        <v>1</v>
      </c>
      <c r="I22" s="78"/>
      <c r="J22" s="78"/>
      <c r="K22" s="78"/>
      <c r="L22" s="95" t="s">
        <v>3</v>
      </c>
      <c r="M22" s="102">
        <f>G22</f>
        <v>2212925000</v>
      </c>
    </row>
    <row r="23" spans="1:15" ht="33">
      <c r="A23" s="77">
        <v>11</v>
      </c>
      <c r="B23" s="78"/>
      <c r="C23" s="79" t="s">
        <v>37</v>
      </c>
      <c r="D23" s="89" t="s">
        <v>121</v>
      </c>
      <c r="E23" s="90" t="s">
        <v>71</v>
      </c>
      <c r="F23" s="96" t="s">
        <v>131</v>
      </c>
      <c r="G23" s="102">
        <v>989250000</v>
      </c>
      <c r="H23" s="77" t="s">
        <v>1</v>
      </c>
      <c r="I23" s="78"/>
      <c r="J23" s="78"/>
      <c r="K23" s="78"/>
      <c r="L23" s="96" t="s">
        <v>17</v>
      </c>
      <c r="M23" s="102">
        <v>1300145000</v>
      </c>
    </row>
    <row r="24" spans="1:15" ht="49.5">
      <c r="A24" s="77">
        <v>12</v>
      </c>
      <c r="B24" s="78"/>
      <c r="C24" s="79" t="s">
        <v>38</v>
      </c>
      <c r="D24" s="89" t="s">
        <v>6</v>
      </c>
      <c r="E24" s="90" t="s">
        <v>71</v>
      </c>
      <c r="F24" s="94" t="s">
        <v>132</v>
      </c>
      <c r="G24" s="102">
        <v>1000000000</v>
      </c>
      <c r="H24" s="77" t="s">
        <v>1</v>
      </c>
      <c r="I24" s="78"/>
      <c r="J24" s="78"/>
      <c r="K24" s="78"/>
      <c r="L24" s="94" t="s">
        <v>23</v>
      </c>
      <c r="M24" s="102">
        <f>G24</f>
        <v>1000000000</v>
      </c>
    </row>
    <row r="25" spans="1:15" ht="16.5">
      <c r="A25" s="77">
        <v>13</v>
      </c>
      <c r="B25" s="76"/>
      <c r="C25" s="97" t="s">
        <v>102</v>
      </c>
      <c r="D25" s="85" t="s">
        <v>102</v>
      </c>
      <c r="E25" s="86" t="s">
        <v>71</v>
      </c>
      <c r="F25" s="98" t="s">
        <v>114</v>
      </c>
      <c r="G25" s="105">
        <v>40000000</v>
      </c>
      <c r="H25" s="88" t="s">
        <v>1</v>
      </c>
      <c r="I25" s="76"/>
      <c r="J25" s="76"/>
      <c r="K25" s="76"/>
      <c r="L25" s="99" t="s">
        <v>103</v>
      </c>
      <c r="M25" s="105">
        <f>G25</f>
        <v>40000000</v>
      </c>
    </row>
    <row r="26" spans="1:15" ht="33">
      <c r="A26" s="77">
        <v>14</v>
      </c>
      <c r="B26" s="78"/>
      <c r="C26" s="79" t="s">
        <v>40</v>
      </c>
      <c r="D26" s="89" t="s">
        <v>120</v>
      </c>
      <c r="E26" s="90" t="s">
        <v>71</v>
      </c>
      <c r="F26" s="94" t="s">
        <v>114</v>
      </c>
      <c r="G26" s="102">
        <v>881340000</v>
      </c>
      <c r="H26" s="77" t="s">
        <v>1</v>
      </c>
      <c r="I26" s="78"/>
      <c r="J26" s="78"/>
      <c r="K26" s="78"/>
      <c r="L26" s="96" t="s">
        <v>24</v>
      </c>
      <c r="M26" s="102">
        <f>G26</f>
        <v>881340000</v>
      </c>
    </row>
    <row r="27" spans="1:15" ht="33">
      <c r="A27" s="77">
        <v>15</v>
      </c>
      <c r="B27" s="78"/>
      <c r="C27" s="71" t="s">
        <v>77</v>
      </c>
      <c r="D27" s="89" t="s">
        <v>78</v>
      </c>
      <c r="E27" s="90" t="s">
        <v>30</v>
      </c>
      <c r="F27" s="74" t="s">
        <v>114</v>
      </c>
      <c r="G27" s="102">
        <v>365000000</v>
      </c>
      <c r="H27" s="77" t="s">
        <v>1</v>
      </c>
      <c r="I27" s="78"/>
      <c r="J27" s="78"/>
      <c r="K27" s="78"/>
      <c r="L27" s="74" t="s">
        <v>114</v>
      </c>
      <c r="M27" s="102">
        <f>SUM(G27+25000000)</f>
        <v>390000000</v>
      </c>
    </row>
    <row r="28" spans="1:15" ht="33">
      <c r="A28" s="77">
        <v>16</v>
      </c>
      <c r="B28" s="114"/>
      <c r="C28" s="71" t="s">
        <v>41</v>
      </c>
      <c r="D28" s="72" t="s">
        <v>122</v>
      </c>
      <c r="E28" s="73" t="s">
        <v>30</v>
      </c>
      <c r="F28" s="74" t="s">
        <v>87</v>
      </c>
      <c r="G28" s="115">
        <v>202500000</v>
      </c>
      <c r="H28" s="116" t="s">
        <v>1</v>
      </c>
      <c r="I28" s="117"/>
      <c r="J28" s="117"/>
      <c r="K28" s="117"/>
      <c r="L28" s="74" t="s">
        <v>140</v>
      </c>
      <c r="M28" s="115">
        <v>209220000</v>
      </c>
    </row>
    <row r="29" spans="1:15" ht="33">
      <c r="A29" s="77">
        <v>17</v>
      </c>
      <c r="B29" s="78"/>
      <c r="C29" s="71" t="s">
        <v>105</v>
      </c>
      <c r="D29" s="72" t="s">
        <v>106</v>
      </c>
      <c r="E29" s="73" t="s">
        <v>100</v>
      </c>
      <c r="F29" s="74" t="s">
        <v>114</v>
      </c>
      <c r="G29" s="102">
        <v>447764000</v>
      </c>
      <c r="H29" s="77" t="s">
        <v>1</v>
      </c>
      <c r="I29" s="78"/>
      <c r="J29" s="78"/>
      <c r="K29" s="78"/>
      <c r="L29" s="74" t="s">
        <v>107</v>
      </c>
      <c r="M29" s="102">
        <f>G29</f>
        <v>447764000</v>
      </c>
    </row>
    <row r="30" spans="1:15" ht="33">
      <c r="A30" s="50">
        <v>18</v>
      </c>
      <c r="B30" s="53"/>
      <c r="C30" s="54" t="s">
        <v>43</v>
      </c>
      <c r="D30" s="55" t="s">
        <v>112</v>
      </c>
      <c r="E30" s="56" t="s">
        <v>30</v>
      </c>
      <c r="F30" s="52" t="s">
        <v>111</v>
      </c>
      <c r="G30" s="118">
        <v>210750000</v>
      </c>
      <c r="H30" s="50" t="s">
        <v>1</v>
      </c>
      <c r="I30" s="53"/>
      <c r="J30" s="53"/>
      <c r="K30" s="53"/>
      <c r="L30" s="51" t="s">
        <v>111</v>
      </c>
      <c r="M30" s="102">
        <f t="shared" ref="M30:M32" si="0">G30</f>
        <v>210750000</v>
      </c>
    </row>
    <row r="31" spans="1:15" ht="33">
      <c r="A31" s="50">
        <v>19</v>
      </c>
      <c r="B31" s="57"/>
      <c r="C31" s="70" t="s">
        <v>137</v>
      </c>
      <c r="D31" s="63" t="s">
        <v>123</v>
      </c>
      <c r="E31" s="62" t="s">
        <v>71</v>
      </c>
      <c r="F31" s="58" t="s">
        <v>114</v>
      </c>
      <c r="G31" s="119">
        <v>100000000</v>
      </c>
      <c r="H31" s="61" t="s">
        <v>1</v>
      </c>
      <c r="I31" s="57"/>
      <c r="J31" s="57"/>
      <c r="K31" s="57"/>
      <c r="L31" s="58" t="s">
        <v>109</v>
      </c>
      <c r="M31" s="102">
        <f t="shared" si="0"/>
        <v>100000000</v>
      </c>
    </row>
    <row r="32" spans="1:15" ht="49.5">
      <c r="A32" s="50">
        <v>20</v>
      </c>
      <c r="B32" s="66"/>
      <c r="C32" s="64" t="s">
        <v>44</v>
      </c>
      <c r="D32" s="64" t="s">
        <v>124</v>
      </c>
      <c r="E32" s="67" t="s">
        <v>71</v>
      </c>
      <c r="F32" s="68" t="s">
        <v>114</v>
      </c>
      <c r="G32" s="120">
        <v>500000000</v>
      </c>
      <c r="H32" s="65" t="s">
        <v>1</v>
      </c>
      <c r="I32" s="66"/>
      <c r="J32" s="66"/>
      <c r="K32" s="66"/>
      <c r="L32" s="68" t="s">
        <v>108</v>
      </c>
      <c r="M32" s="102">
        <f t="shared" si="0"/>
        <v>500000000</v>
      </c>
    </row>
    <row r="33" spans="1:15" ht="33">
      <c r="A33" s="50">
        <v>21</v>
      </c>
      <c r="B33" s="121"/>
      <c r="C33" s="70" t="s">
        <v>99</v>
      </c>
      <c r="D33" s="63" t="s">
        <v>116</v>
      </c>
      <c r="E33" s="62" t="s">
        <v>100</v>
      </c>
      <c r="F33" s="122" t="s">
        <v>114</v>
      </c>
      <c r="G33" s="123">
        <v>300000000</v>
      </c>
      <c r="H33" s="124" t="s">
        <v>1</v>
      </c>
      <c r="I33" s="125"/>
      <c r="J33" s="125"/>
      <c r="K33" s="125"/>
      <c r="L33" s="122" t="s">
        <v>114</v>
      </c>
      <c r="M33" s="123">
        <v>309100000</v>
      </c>
    </row>
    <row r="34" spans="1:15" ht="16.5">
      <c r="A34" s="50">
        <v>22</v>
      </c>
      <c r="B34" s="126"/>
      <c r="C34" s="127" t="s">
        <v>97</v>
      </c>
      <c r="D34" s="128" t="s">
        <v>104</v>
      </c>
      <c r="E34" s="129" t="s">
        <v>100</v>
      </c>
      <c r="F34" s="130" t="s">
        <v>111</v>
      </c>
      <c r="G34" s="131">
        <v>383000000</v>
      </c>
      <c r="H34" s="132" t="s">
        <v>1</v>
      </c>
      <c r="I34" s="126"/>
      <c r="J34" s="126"/>
      <c r="K34" s="126"/>
      <c r="L34" s="130" t="s">
        <v>111</v>
      </c>
      <c r="M34" s="131">
        <v>605084000</v>
      </c>
      <c r="O34" s="49"/>
    </row>
    <row r="35" spans="1:15" ht="66">
      <c r="A35" s="77">
        <v>23</v>
      </c>
      <c r="B35" s="117"/>
      <c r="C35" s="71" t="s">
        <v>143</v>
      </c>
      <c r="D35" s="72" t="s">
        <v>141</v>
      </c>
      <c r="E35" s="73" t="s">
        <v>71</v>
      </c>
      <c r="F35" s="133" t="s">
        <v>96</v>
      </c>
      <c r="G35" s="115">
        <v>0</v>
      </c>
      <c r="H35" s="134" t="s">
        <v>1</v>
      </c>
      <c r="I35" s="117"/>
      <c r="J35" s="117"/>
      <c r="K35" s="117"/>
      <c r="L35" s="74" t="s">
        <v>142</v>
      </c>
      <c r="M35" s="115">
        <v>400000000</v>
      </c>
    </row>
    <row r="36" spans="1:15">
      <c r="A36" s="148" t="s">
        <v>28</v>
      </c>
      <c r="B36" s="149"/>
      <c r="C36" s="149"/>
      <c r="D36" s="149"/>
      <c r="E36" s="149"/>
      <c r="F36" s="150"/>
      <c r="G36" s="106">
        <f>SUM(G16,G11,G9,G14)</f>
        <v>14935000000</v>
      </c>
      <c r="H36" s="148"/>
      <c r="I36" s="149"/>
      <c r="J36" s="149"/>
      <c r="K36" s="149"/>
      <c r="L36" s="150"/>
      <c r="M36" s="106">
        <f>SUM(M16,M11,M9,M14)</f>
        <v>17658799000</v>
      </c>
    </row>
    <row r="37" spans="1:15">
      <c r="L37" s="47"/>
    </row>
    <row r="38" spans="1:15">
      <c r="L38" s="47"/>
    </row>
    <row r="39" spans="1:15">
      <c r="L39" s="69" t="s">
        <v>133</v>
      </c>
    </row>
    <row r="40" spans="1:15">
      <c r="L40" s="69" t="s">
        <v>101</v>
      </c>
    </row>
    <row r="41" spans="1:15">
      <c r="L41" s="69"/>
    </row>
    <row r="42" spans="1:15">
      <c r="L42" s="69"/>
    </row>
    <row r="43" spans="1:15">
      <c r="L43" s="69"/>
    </row>
    <row r="44" spans="1:15">
      <c r="L44" s="69"/>
    </row>
    <row r="45" spans="1:15">
      <c r="L45" s="48" t="s">
        <v>134</v>
      </c>
    </row>
    <row r="46" spans="1:15">
      <c r="L46" s="69" t="s">
        <v>135</v>
      </c>
    </row>
    <row r="47" spans="1:15">
      <c r="L47" s="69" t="s">
        <v>136</v>
      </c>
    </row>
    <row r="48" spans="1:15" hidden="1">
      <c r="A48" s="41" t="s">
        <v>88</v>
      </c>
      <c r="B48" s="41"/>
      <c r="C48" s="41"/>
      <c r="D48" s="41"/>
    </row>
    <row r="49" spans="1:13" ht="16.5" hidden="1">
      <c r="A49" s="146" t="s">
        <v>26</v>
      </c>
      <c r="B49" s="146" t="s">
        <v>25</v>
      </c>
      <c r="C49" s="146" t="s">
        <v>53</v>
      </c>
      <c r="D49" s="146" t="s">
        <v>56</v>
      </c>
      <c r="E49" s="151" t="s">
        <v>58</v>
      </c>
      <c r="F49" s="151"/>
      <c r="G49" s="151"/>
      <c r="H49" s="151"/>
      <c r="I49" s="151"/>
      <c r="J49" s="151"/>
      <c r="K49" s="151"/>
      <c r="L49" s="152" t="s">
        <v>65</v>
      </c>
      <c r="M49" s="153"/>
    </row>
    <row r="50" spans="1:13" ht="16.5" hidden="1">
      <c r="A50" s="146"/>
      <c r="B50" s="146"/>
      <c r="C50" s="146"/>
      <c r="D50" s="146"/>
      <c r="E50" s="151" t="s">
        <v>57</v>
      </c>
      <c r="F50" s="146" t="s">
        <v>59</v>
      </c>
      <c r="G50" s="146" t="s">
        <v>60</v>
      </c>
      <c r="H50" s="151" t="s">
        <v>61</v>
      </c>
      <c r="I50" s="151"/>
      <c r="J50" s="151"/>
      <c r="K50" s="151"/>
      <c r="L50" s="146" t="s">
        <v>66</v>
      </c>
      <c r="M50" s="146" t="s">
        <v>60</v>
      </c>
    </row>
    <row r="51" spans="1:13" ht="33" hidden="1">
      <c r="A51" s="146"/>
      <c r="B51" s="146"/>
      <c r="C51" s="146"/>
      <c r="D51" s="146"/>
      <c r="E51" s="151"/>
      <c r="F51" s="147"/>
      <c r="G51" s="147"/>
      <c r="H51" s="110" t="s">
        <v>62</v>
      </c>
      <c r="I51" s="110" t="s">
        <v>63</v>
      </c>
      <c r="J51" s="109" t="s">
        <v>0</v>
      </c>
      <c r="K51" s="109" t="s">
        <v>64</v>
      </c>
      <c r="L51" s="146"/>
      <c r="M51" s="147"/>
    </row>
    <row r="52" spans="1:13" ht="16.5" hidden="1">
      <c r="A52" s="10" t="s">
        <v>67</v>
      </c>
      <c r="B52" s="4"/>
      <c r="C52" s="154" t="s">
        <v>54</v>
      </c>
      <c r="D52" s="155"/>
      <c r="E52" s="155"/>
      <c r="F52" s="155"/>
      <c r="G52" s="12">
        <f>SUM(G53:G84)</f>
        <v>28631180000</v>
      </c>
      <c r="H52" s="11"/>
      <c r="I52" s="11"/>
      <c r="J52" s="11"/>
      <c r="K52" s="11"/>
      <c r="L52" s="13"/>
      <c r="M52" s="12">
        <f>SUM(M53:M84)</f>
        <v>32994798000</v>
      </c>
    </row>
    <row r="53" spans="1:13" ht="33" hidden="1">
      <c r="A53" s="24">
        <v>1</v>
      </c>
      <c r="B53" s="5"/>
      <c r="C53" s="6" t="s">
        <v>31</v>
      </c>
      <c r="D53" s="22" t="s">
        <v>31</v>
      </c>
      <c r="E53" s="6" t="s">
        <v>30</v>
      </c>
      <c r="F53" s="14" t="s">
        <v>13</v>
      </c>
      <c r="G53" s="15">
        <v>500000000</v>
      </c>
      <c r="H53" s="7" t="s">
        <v>1</v>
      </c>
      <c r="I53" s="7"/>
      <c r="J53" s="7"/>
      <c r="K53" s="7"/>
      <c r="L53" s="14" t="s">
        <v>22</v>
      </c>
      <c r="M53" s="15">
        <v>550000000</v>
      </c>
    </row>
    <row r="54" spans="1:13" ht="16.5" hidden="1">
      <c r="A54" s="24">
        <v>2</v>
      </c>
      <c r="B54" s="5"/>
      <c r="C54" s="6" t="s">
        <v>32</v>
      </c>
      <c r="D54" s="22" t="s">
        <v>72</v>
      </c>
      <c r="E54" s="6" t="s">
        <v>71</v>
      </c>
      <c r="F54" s="14" t="s">
        <v>14</v>
      </c>
      <c r="G54" s="15">
        <v>500000000</v>
      </c>
      <c r="H54" s="7" t="s">
        <v>1</v>
      </c>
      <c r="I54" s="7"/>
      <c r="J54" s="7"/>
      <c r="K54" s="7"/>
      <c r="L54" s="14" t="s">
        <v>14</v>
      </c>
      <c r="M54" s="15">
        <v>550000000</v>
      </c>
    </row>
    <row r="55" spans="1:13" ht="33" hidden="1">
      <c r="A55" s="24">
        <v>3</v>
      </c>
      <c r="B55" s="9"/>
      <c r="C55" s="8" t="s">
        <v>36</v>
      </c>
      <c r="D55" s="22" t="s">
        <v>2</v>
      </c>
      <c r="E55" s="6" t="s">
        <v>71</v>
      </c>
      <c r="F55" s="20" t="s">
        <v>3</v>
      </c>
      <c r="G55" s="15">
        <v>1800000000</v>
      </c>
      <c r="H55" s="7" t="s">
        <v>1</v>
      </c>
      <c r="I55" s="9"/>
      <c r="J55" s="9"/>
      <c r="K55" s="9"/>
      <c r="L55" s="20" t="s">
        <v>4</v>
      </c>
      <c r="M55" s="15">
        <v>2000000000</v>
      </c>
    </row>
    <row r="56" spans="1:13" ht="82.5" hidden="1">
      <c r="A56" s="24">
        <v>4</v>
      </c>
      <c r="B56" s="9"/>
      <c r="C56" s="6" t="s">
        <v>42</v>
      </c>
      <c r="D56" s="22" t="s">
        <v>79</v>
      </c>
      <c r="E56" s="6" t="s">
        <v>71</v>
      </c>
      <c r="F56" s="44" t="s">
        <v>92</v>
      </c>
      <c r="G56" s="15">
        <v>550000000</v>
      </c>
      <c r="H56" s="7" t="s">
        <v>1</v>
      </c>
      <c r="I56" s="9"/>
      <c r="J56" s="9"/>
      <c r="K56" s="9"/>
      <c r="L56" s="44" t="s">
        <v>92</v>
      </c>
      <c r="M56" s="15">
        <v>650000000</v>
      </c>
    </row>
    <row r="57" spans="1:13" ht="33" hidden="1">
      <c r="A57" s="24">
        <v>5</v>
      </c>
      <c r="B57" s="9"/>
      <c r="C57" s="6" t="s">
        <v>45</v>
      </c>
      <c r="D57" s="22" t="s">
        <v>81</v>
      </c>
      <c r="E57" s="6" t="s">
        <v>71</v>
      </c>
      <c r="F57" s="19" t="s">
        <v>94</v>
      </c>
      <c r="G57" s="15">
        <v>250000000</v>
      </c>
      <c r="H57" s="7"/>
      <c r="I57" s="9"/>
      <c r="J57" s="9"/>
      <c r="K57" s="9"/>
      <c r="L57" s="19" t="s">
        <v>93</v>
      </c>
      <c r="M57" s="15">
        <v>200000000</v>
      </c>
    </row>
    <row r="58" spans="1:13" ht="16.5" hidden="1">
      <c r="A58" s="29"/>
      <c r="B58" s="30"/>
      <c r="C58" s="31"/>
      <c r="D58" s="32"/>
      <c r="E58" s="31"/>
      <c r="F58" s="33"/>
      <c r="G58" s="34"/>
      <c r="H58" s="35"/>
      <c r="I58" s="30"/>
      <c r="J58" s="30"/>
      <c r="K58" s="30"/>
      <c r="L58" s="33"/>
      <c r="M58" s="34"/>
    </row>
    <row r="59" spans="1:13" ht="16.5" hidden="1">
      <c r="A59" s="29"/>
      <c r="B59" s="30"/>
      <c r="C59" s="31"/>
      <c r="D59" s="32"/>
      <c r="E59" s="31"/>
      <c r="F59" s="33"/>
      <c r="G59" s="34"/>
      <c r="H59" s="35"/>
      <c r="I59" s="30"/>
      <c r="J59" s="30"/>
      <c r="K59" s="30"/>
      <c r="L59" s="33"/>
      <c r="M59" s="34"/>
    </row>
    <row r="60" spans="1:13" ht="16.5" hidden="1">
      <c r="A60" s="29"/>
      <c r="B60" s="30"/>
      <c r="C60" s="31"/>
      <c r="D60" s="32"/>
      <c r="E60" s="31"/>
      <c r="F60" s="33"/>
      <c r="G60" s="34"/>
      <c r="H60" s="35"/>
      <c r="I60" s="30"/>
      <c r="J60" s="30"/>
      <c r="K60" s="30"/>
      <c r="L60" s="33"/>
      <c r="M60" s="34"/>
    </row>
    <row r="61" spans="1:13" ht="16.5" hidden="1">
      <c r="A61" s="29"/>
      <c r="B61" s="30"/>
      <c r="C61" s="31"/>
      <c r="D61" s="32"/>
      <c r="E61" s="31"/>
      <c r="F61" s="33"/>
      <c r="G61" s="34"/>
      <c r="H61" s="35"/>
      <c r="I61" s="30"/>
      <c r="J61" s="30"/>
      <c r="K61" s="30"/>
      <c r="L61" s="33"/>
      <c r="M61" s="34"/>
    </row>
    <row r="62" spans="1:13" ht="16.5" hidden="1">
      <c r="A62" s="29"/>
      <c r="B62" s="30"/>
      <c r="C62" s="31"/>
      <c r="D62" s="32"/>
      <c r="E62" s="31"/>
      <c r="F62" s="33"/>
      <c r="G62" s="34"/>
      <c r="H62" s="35"/>
      <c r="I62" s="30"/>
      <c r="J62" s="30"/>
      <c r="K62" s="30"/>
      <c r="L62" s="33"/>
      <c r="M62" s="34"/>
    </row>
    <row r="63" spans="1:13" ht="16.5" hidden="1">
      <c r="A63" s="29"/>
      <c r="B63" s="30"/>
      <c r="C63" s="31"/>
      <c r="D63" s="32"/>
      <c r="E63" s="31"/>
      <c r="F63" s="33"/>
      <c r="G63" s="34"/>
      <c r="H63" s="35"/>
      <c r="I63" s="30"/>
      <c r="J63" s="30"/>
      <c r="K63" s="30"/>
      <c r="L63" s="33"/>
      <c r="M63" s="34"/>
    </row>
    <row r="64" spans="1:13" ht="16.5" hidden="1">
      <c r="A64" s="29"/>
      <c r="B64" s="30"/>
      <c r="C64" s="31"/>
      <c r="D64" s="32"/>
      <c r="E64" s="31"/>
      <c r="F64" s="33"/>
      <c r="G64" s="34"/>
      <c r="H64" s="35"/>
      <c r="I64" s="30"/>
      <c r="J64" s="30"/>
      <c r="K64" s="30"/>
      <c r="L64" s="33"/>
      <c r="M64" s="34"/>
    </row>
    <row r="65" spans="1:13" ht="16.5" hidden="1">
      <c r="A65" s="29"/>
      <c r="B65" s="30"/>
      <c r="C65" s="31"/>
      <c r="D65" s="32"/>
      <c r="E65" s="31"/>
      <c r="F65" s="33"/>
      <c r="G65" s="34"/>
      <c r="H65" s="35"/>
      <c r="I65" s="30"/>
      <c r="J65" s="30"/>
      <c r="K65" s="30"/>
      <c r="L65" s="33"/>
      <c r="M65" s="34"/>
    </row>
    <row r="66" spans="1:13" ht="16.5" hidden="1">
      <c r="A66" s="29"/>
      <c r="B66" s="30"/>
      <c r="C66" s="31"/>
      <c r="D66" s="32"/>
      <c r="E66" s="31"/>
      <c r="F66" s="33"/>
      <c r="G66" s="34"/>
      <c r="H66" s="35"/>
      <c r="I66" s="30"/>
      <c r="J66" s="30"/>
      <c r="K66" s="30"/>
      <c r="L66" s="33"/>
      <c r="M66" s="34"/>
    </row>
    <row r="67" spans="1:13" ht="16.5" hidden="1">
      <c r="A67" s="29"/>
      <c r="B67" s="30"/>
      <c r="C67" s="31"/>
      <c r="D67" s="32"/>
      <c r="E67" s="31"/>
      <c r="F67" s="33"/>
      <c r="G67" s="34"/>
      <c r="H67" s="35"/>
      <c r="I67" s="30"/>
      <c r="J67" s="30"/>
      <c r="K67" s="30"/>
      <c r="L67" s="33"/>
      <c r="M67" s="34"/>
    </row>
    <row r="68" spans="1:13" ht="16.5" hidden="1">
      <c r="A68" s="29"/>
      <c r="B68" s="30"/>
      <c r="C68" s="31"/>
      <c r="D68" s="32"/>
      <c r="E68" s="31"/>
      <c r="F68" s="33"/>
      <c r="G68" s="34"/>
      <c r="H68" s="35"/>
      <c r="I68" s="30"/>
      <c r="J68" s="30"/>
      <c r="K68" s="30"/>
      <c r="L68" s="33"/>
      <c r="M68" s="34"/>
    </row>
    <row r="69" spans="1:13" ht="16.5" hidden="1">
      <c r="A69" s="29"/>
      <c r="B69" s="30"/>
      <c r="C69" s="31"/>
      <c r="D69" s="32"/>
      <c r="E69" s="31"/>
      <c r="F69" s="33"/>
      <c r="G69" s="34"/>
      <c r="H69" s="35"/>
      <c r="I69" s="30"/>
      <c r="J69" s="30"/>
      <c r="K69" s="30"/>
      <c r="L69" s="33"/>
      <c r="M69" s="34"/>
    </row>
    <row r="70" spans="1:13" ht="16.5" hidden="1">
      <c r="A70" s="29"/>
      <c r="B70" s="30"/>
      <c r="C70" s="31"/>
      <c r="D70" s="32"/>
      <c r="E70" s="31"/>
      <c r="F70" s="33"/>
      <c r="G70" s="34"/>
      <c r="H70" s="35"/>
      <c r="I70" s="30"/>
      <c r="J70" s="30"/>
      <c r="K70" s="30"/>
      <c r="L70" s="33"/>
      <c r="M70" s="34"/>
    </row>
    <row r="71" spans="1:13" ht="16.5" hidden="1">
      <c r="A71" s="29"/>
      <c r="B71" s="30"/>
      <c r="C71" s="31"/>
      <c r="D71" s="32"/>
      <c r="E71" s="31"/>
      <c r="F71" s="33"/>
      <c r="G71" s="34"/>
      <c r="H71" s="35"/>
      <c r="I71" s="30"/>
      <c r="J71" s="30"/>
      <c r="K71" s="30"/>
      <c r="L71" s="33"/>
      <c r="M71" s="34"/>
    </row>
    <row r="72" spans="1:13" ht="16.5" hidden="1">
      <c r="A72" s="29"/>
      <c r="B72" s="30"/>
      <c r="C72" s="31"/>
      <c r="D72" s="32"/>
      <c r="E72" s="31"/>
      <c r="F72" s="33"/>
      <c r="G72" s="34"/>
      <c r="H72" s="35"/>
      <c r="I72" s="30"/>
      <c r="J72" s="30"/>
      <c r="K72" s="30"/>
      <c r="L72" s="33"/>
      <c r="M72" s="34"/>
    </row>
    <row r="73" spans="1:13" ht="16.5" hidden="1">
      <c r="A73" s="29"/>
      <c r="B73" s="30"/>
      <c r="C73" s="31"/>
      <c r="D73" s="32"/>
      <c r="E73" s="31"/>
      <c r="F73" s="33"/>
      <c r="G73" s="34"/>
      <c r="H73" s="35"/>
      <c r="I73" s="30"/>
      <c r="J73" s="30"/>
      <c r="K73" s="30"/>
      <c r="L73" s="33"/>
      <c r="M73" s="34"/>
    </row>
    <row r="74" spans="1:13" hidden="1">
      <c r="A74" s="41" t="s">
        <v>89</v>
      </c>
      <c r="B74" s="41"/>
      <c r="C74" s="41"/>
    </row>
    <row r="75" spans="1:13" ht="16.5" hidden="1">
      <c r="A75" s="146" t="s">
        <v>26</v>
      </c>
      <c r="B75" s="146" t="s">
        <v>25</v>
      </c>
      <c r="C75" s="146" t="s">
        <v>53</v>
      </c>
      <c r="D75" s="146" t="s">
        <v>56</v>
      </c>
      <c r="E75" s="151" t="s">
        <v>58</v>
      </c>
      <c r="F75" s="151"/>
      <c r="G75" s="151"/>
      <c r="H75" s="151"/>
      <c r="I75" s="151"/>
      <c r="J75" s="151"/>
      <c r="K75" s="151"/>
      <c r="L75" s="152" t="s">
        <v>65</v>
      </c>
      <c r="M75" s="153"/>
    </row>
    <row r="76" spans="1:13" ht="16.5" hidden="1">
      <c r="A76" s="146"/>
      <c r="B76" s="146"/>
      <c r="C76" s="146"/>
      <c r="D76" s="146"/>
      <c r="E76" s="151" t="s">
        <v>57</v>
      </c>
      <c r="F76" s="146" t="s">
        <v>59</v>
      </c>
      <c r="G76" s="146" t="s">
        <v>60</v>
      </c>
      <c r="H76" s="151" t="s">
        <v>61</v>
      </c>
      <c r="I76" s="151"/>
      <c r="J76" s="151"/>
      <c r="K76" s="151"/>
      <c r="L76" s="146" t="s">
        <v>66</v>
      </c>
      <c r="M76" s="146" t="s">
        <v>60</v>
      </c>
    </row>
    <row r="77" spans="1:13" ht="33" hidden="1">
      <c r="A77" s="146"/>
      <c r="B77" s="146"/>
      <c r="C77" s="146"/>
      <c r="D77" s="146"/>
      <c r="E77" s="151"/>
      <c r="F77" s="147"/>
      <c r="G77" s="147"/>
      <c r="H77" s="110" t="s">
        <v>62</v>
      </c>
      <c r="I77" s="110" t="s">
        <v>63</v>
      </c>
      <c r="J77" s="109" t="s">
        <v>0</v>
      </c>
      <c r="K77" s="109" t="s">
        <v>64</v>
      </c>
      <c r="L77" s="146"/>
      <c r="M77" s="147"/>
    </row>
    <row r="78" spans="1:13" ht="16.5" hidden="1">
      <c r="A78" s="10" t="s">
        <v>67</v>
      </c>
      <c r="B78" s="4"/>
      <c r="C78" s="154" t="s">
        <v>54</v>
      </c>
      <c r="D78" s="155"/>
      <c r="E78" s="155"/>
      <c r="F78" s="155"/>
      <c r="G78" s="12">
        <f>SUM(G79:G111)</f>
        <v>22006180000</v>
      </c>
      <c r="H78" s="11"/>
      <c r="I78" s="11"/>
      <c r="J78" s="11"/>
      <c r="K78" s="11"/>
      <c r="L78" s="13"/>
      <c r="M78" s="12">
        <f>SUM(M79:M111)</f>
        <v>25709798000</v>
      </c>
    </row>
    <row r="79" spans="1:13" ht="33" hidden="1">
      <c r="A79" s="24">
        <v>1</v>
      </c>
      <c r="B79" s="9"/>
      <c r="C79" s="25" t="s">
        <v>82</v>
      </c>
      <c r="D79" s="22" t="s">
        <v>83</v>
      </c>
      <c r="E79" s="6" t="s">
        <v>71</v>
      </c>
      <c r="F79" s="18">
        <v>1</v>
      </c>
      <c r="G79" s="15">
        <v>150000000</v>
      </c>
      <c r="H79" s="24" t="s">
        <v>1</v>
      </c>
      <c r="I79" s="9"/>
      <c r="J79" s="9"/>
      <c r="K79" s="9"/>
      <c r="L79" s="18">
        <v>1</v>
      </c>
      <c r="M79" s="15">
        <v>150000000</v>
      </c>
    </row>
    <row r="80" spans="1:13" ht="33" hidden="1">
      <c r="A80" s="24">
        <v>2</v>
      </c>
      <c r="B80" s="9"/>
      <c r="C80" s="6" t="s">
        <v>44</v>
      </c>
      <c r="D80" s="27" t="s">
        <v>9</v>
      </c>
      <c r="E80" s="6" t="s">
        <v>71</v>
      </c>
      <c r="F80" s="18">
        <v>0.65</v>
      </c>
      <c r="G80" s="15">
        <v>650000000</v>
      </c>
      <c r="H80" s="24" t="s">
        <v>1</v>
      </c>
      <c r="I80" s="9"/>
      <c r="J80" s="9"/>
      <c r="K80" s="9"/>
      <c r="L80" s="18">
        <v>0.7</v>
      </c>
      <c r="M80" s="15">
        <v>700000000</v>
      </c>
    </row>
    <row r="81" spans="1:13" ht="33" hidden="1">
      <c r="A81" s="24">
        <v>3</v>
      </c>
      <c r="B81" s="5"/>
      <c r="C81" s="8" t="s">
        <v>33</v>
      </c>
      <c r="D81" s="26" t="s">
        <v>73</v>
      </c>
      <c r="E81" s="6" t="s">
        <v>30</v>
      </c>
      <c r="F81" s="16" t="s">
        <v>91</v>
      </c>
      <c r="G81" s="15">
        <v>300000000</v>
      </c>
      <c r="H81" s="24" t="s">
        <v>1</v>
      </c>
      <c r="I81" s="9"/>
      <c r="J81" s="9"/>
      <c r="K81" s="9"/>
      <c r="L81" s="16" t="s">
        <v>91</v>
      </c>
      <c r="M81" s="15">
        <v>325000000</v>
      </c>
    </row>
    <row r="82" spans="1:13" ht="33" hidden="1">
      <c r="A82" s="24">
        <v>4</v>
      </c>
      <c r="B82" s="5"/>
      <c r="C82" s="8" t="s">
        <v>34</v>
      </c>
      <c r="D82" s="22" t="s">
        <v>74</v>
      </c>
      <c r="E82" s="6" t="s">
        <v>30</v>
      </c>
      <c r="F82" s="43" t="s">
        <v>15</v>
      </c>
      <c r="G82" s="15">
        <v>1500000000</v>
      </c>
      <c r="H82" s="24" t="s">
        <v>1</v>
      </c>
      <c r="I82" s="9"/>
      <c r="J82" s="9"/>
      <c r="K82" s="9"/>
      <c r="L82" s="17" t="s">
        <v>15</v>
      </c>
      <c r="M82" s="15">
        <v>1700000000</v>
      </c>
    </row>
    <row r="83" spans="1:13" ht="33" hidden="1">
      <c r="A83" s="36">
        <v>5</v>
      </c>
      <c r="B83" s="37"/>
      <c r="C83" s="25" t="s">
        <v>41</v>
      </c>
      <c r="D83" s="38" t="s">
        <v>8</v>
      </c>
      <c r="E83" s="25" t="s">
        <v>30</v>
      </c>
      <c r="F83" s="39" t="s">
        <v>87</v>
      </c>
      <c r="G83" s="40">
        <v>250000000</v>
      </c>
      <c r="H83" s="36" t="s">
        <v>1</v>
      </c>
      <c r="I83" s="37"/>
      <c r="J83" s="37"/>
      <c r="K83" s="37"/>
      <c r="L83" s="39" t="s">
        <v>21</v>
      </c>
      <c r="M83" s="40">
        <v>260000000</v>
      </c>
    </row>
    <row r="84" spans="1:13" ht="30" hidden="1" customHeight="1">
      <c r="A84" s="24">
        <v>6</v>
      </c>
      <c r="B84" s="9"/>
      <c r="C84" s="8" t="s">
        <v>35</v>
      </c>
      <c r="D84" s="22" t="s">
        <v>5</v>
      </c>
      <c r="E84" s="6" t="s">
        <v>29</v>
      </c>
      <c r="F84" s="18" t="s">
        <v>16</v>
      </c>
      <c r="G84" s="15">
        <v>175000000</v>
      </c>
      <c r="H84" s="24" t="s">
        <v>1</v>
      </c>
      <c r="I84" s="9"/>
      <c r="J84" s="9"/>
      <c r="K84" s="9"/>
      <c r="L84" s="18" t="s">
        <v>16</v>
      </c>
      <c r="M84" s="15">
        <v>200000000</v>
      </c>
    </row>
    <row r="85" spans="1:13" hidden="1"/>
    <row r="86" spans="1:13" hidden="1">
      <c r="A86" s="41"/>
      <c r="B86" s="41"/>
      <c r="C86" s="41"/>
      <c r="D86" s="41"/>
      <c r="E86" s="41"/>
      <c r="F86" s="41"/>
    </row>
    <row r="87" spans="1:13" hidden="1">
      <c r="A87" s="41"/>
      <c r="B87" s="41"/>
      <c r="C87" s="41"/>
      <c r="D87" s="41"/>
      <c r="E87" s="41"/>
      <c r="F87" s="41"/>
    </row>
    <row r="88" spans="1:13" hidden="1"/>
    <row r="89" spans="1:13" hidden="1"/>
    <row r="90" spans="1:13" hidden="1"/>
    <row r="91" spans="1:13" hidden="1"/>
    <row r="92" spans="1:13" hidden="1"/>
    <row r="93" spans="1:13" hidden="1"/>
    <row r="94" spans="1:13" hidden="1"/>
    <row r="95" spans="1:13" hidden="1"/>
    <row r="96" spans="1:13" hidden="1"/>
    <row r="97" spans="1:13" hidden="1"/>
    <row r="98" spans="1:13" hidden="1"/>
    <row r="99" spans="1:13" hidden="1"/>
    <row r="100" spans="1:13" hidden="1"/>
    <row r="101" spans="1:13" hidden="1"/>
    <row r="102" spans="1:13" hidden="1"/>
    <row r="103" spans="1:13" hidden="1">
      <c r="A103" s="41" t="s">
        <v>90</v>
      </c>
      <c r="B103" s="41"/>
      <c r="C103" s="41"/>
    </row>
    <row r="104" spans="1:13" ht="16.5" hidden="1">
      <c r="A104" s="146" t="s">
        <v>26</v>
      </c>
      <c r="B104" s="146" t="s">
        <v>25</v>
      </c>
      <c r="C104" s="146" t="s">
        <v>53</v>
      </c>
      <c r="D104" s="146" t="s">
        <v>56</v>
      </c>
      <c r="E104" s="151" t="s">
        <v>58</v>
      </c>
      <c r="F104" s="151"/>
      <c r="G104" s="151"/>
      <c r="H104" s="151"/>
      <c r="I104" s="151"/>
      <c r="J104" s="151"/>
      <c r="K104" s="151"/>
      <c r="L104" s="152" t="s">
        <v>65</v>
      </c>
      <c r="M104" s="153"/>
    </row>
    <row r="105" spans="1:13" ht="16.5" hidden="1">
      <c r="A105" s="146"/>
      <c r="B105" s="146"/>
      <c r="C105" s="146"/>
      <c r="D105" s="146"/>
      <c r="E105" s="151" t="s">
        <v>57</v>
      </c>
      <c r="F105" s="146" t="s">
        <v>59</v>
      </c>
      <c r="G105" s="146" t="s">
        <v>60</v>
      </c>
      <c r="H105" s="151" t="s">
        <v>61</v>
      </c>
      <c r="I105" s="151"/>
      <c r="J105" s="151"/>
      <c r="K105" s="151"/>
      <c r="L105" s="146" t="s">
        <v>66</v>
      </c>
      <c r="M105" s="146" t="s">
        <v>60</v>
      </c>
    </row>
    <row r="106" spans="1:13" ht="33" hidden="1">
      <c r="A106" s="146"/>
      <c r="B106" s="146"/>
      <c r="C106" s="146"/>
      <c r="D106" s="146"/>
      <c r="E106" s="151"/>
      <c r="F106" s="147"/>
      <c r="G106" s="147"/>
      <c r="H106" s="110" t="s">
        <v>62</v>
      </c>
      <c r="I106" s="110" t="s">
        <v>63</v>
      </c>
      <c r="J106" s="109" t="s">
        <v>0</v>
      </c>
      <c r="K106" s="109" t="s">
        <v>64</v>
      </c>
      <c r="L106" s="146"/>
      <c r="M106" s="147"/>
    </row>
    <row r="107" spans="1:13" ht="16.5" hidden="1">
      <c r="A107" s="10" t="s">
        <v>67</v>
      </c>
      <c r="B107" s="4"/>
      <c r="C107" s="154" t="s">
        <v>54</v>
      </c>
      <c r="D107" s="155"/>
      <c r="E107" s="155"/>
      <c r="F107" s="155"/>
      <c r="G107" s="12">
        <f>SUM(G108:G138)</f>
        <v>14813090000</v>
      </c>
      <c r="H107" s="11"/>
      <c r="I107" s="11"/>
      <c r="J107" s="11"/>
      <c r="K107" s="11"/>
      <c r="L107" s="13"/>
      <c r="M107" s="12">
        <f>SUM(M108:M138)</f>
        <v>17899899000</v>
      </c>
    </row>
    <row r="108" spans="1:13" ht="33" hidden="1">
      <c r="A108" s="24">
        <v>1</v>
      </c>
      <c r="B108" s="9"/>
      <c r="C108" s="8" t="s">
        <v>37</v>
      </c>
      <c r="D108" s="22" t="s">
        <v>76</v>
      </c>
      <c r="E108" s="6" t="s">
        <v>71</v>
      </c>
      <c r="F108" s="21" t="s">
        <v>17</v>
      </c>
      <c r="G108" s="15">
        <v>1542750000</v>
      </c>
      <c r="H108" s="7" t="s">
        <v>1</v>
      </c>
      <c r="I108" s="9"/>
      <c r="J108" s="9"/>
      <c r="K108" s="9"/>
      <c r="L108" s="21" t="s">
        <v>17</v>
      </c>
      <c r="M108" s="15">
        <v>1697025000</v>
      </c>
    </row>
    <row r="109" spans="1:13" ht="33" hidden="1">
      <c r="A109" s="24">
        <v>2</v>
      </c>
      <c r="B109" s="9"/>
      <c r="C109" s="6" t="s">
        <v>43</v>
      </c>
      <c r="D109" s="22" t="s">
        <v>80</v>
      </c>
      <c r="E109" s="6" t="s">
        <v>30</v>
      </c>
      <c r="F109" s="19"/>
      <c r="G109" s="15">
        <v>374000000</v>
      </c>
      <c r="H109" s="7" t="s">
        <v>1</v>
      </c>
      <c r="I109" s="9"/>
      <c r="J109" s="9"/>
      <c r="K109" s="9"/>
      <c r="L109" s="19" t="s">
        <v>27</v>
      </c>
      <c r="M109" s="15">
        <v>411400000</v>
      </c>
    </row>
    <row r="110" spans="1:13" ht="33" hidden="1">
      <c r="A110" s="24">
        <v>3</v>
      </c>
      <c r="B110" s="9"/>
      <c r="C110" s="8" t="s">
        <v>40</v>
      </c>
      <c r="D110" s="22" t="s">
        <v>7</v>
      </c>
      <c r="E110" s="6" t="s">
        <v>71</v>
      </c>
      <c r="F110" s="21" t="s">
        <v>20</v>
      </c>
      <c r="G110" s="15">
        <v>901340000</v>
      </c>
      <c r="H110" s="7" t="s">
        <v>1</v>
      </c>
      <c r="I110" s="9"/>
      <c r="J110" s="9"/>
      <c r="K110" s="9"/>
      <c r="L110" s="21" t="s">
        <v>24</v>
      </c>
      <c r="M110" s="15">
        <v>991474000</v>
      </c>
    </row>
    <row r="111" spans="1:13" ht="49.5" hidden="1">
      <c r="A111" s="24">
        <v>4</v>
      </c>
      <c r="B111" s="9"/>
      <c r="C111" s="8" t="s">
        <v>38</v>
      </c>
      <c r="D111" s="22" t="s">
        <v>6</v>
      </c>
      <c r="E111" s="6" t="s">
        <v>71</v>
      </c>
      <c r="F111" s="18" t="s">
        <v>18</v>
      </c>
      <c r="G111" s="15">
        <v>1350000000</v>
      </c>
      <c r="H111" s="7" t="s">
        <v>1</v>
      </c>
      <c r="I111" s="9"/>
      <c r="J111" s="9"/>
      <c r="K111" s="9"/>
      <c r="L111" s="18" t="s">
        <v>23</v>
      </c>
      <c r="M111" s="15">
        <v>1375000000</v>
      </c>
    </row>
    <row r="112" spans="1:13" ht="33" hidden="1">
      <c r="A112" s="24">
        <v>5</v>
      </c>
      <c r="B112" s="9"/>
      <c r="C112" s="8" t="s">
        <v>39</v>
      </c>
      <c r="D112" s="22" t="s">
        <v>75</v>
      </c>
      <c r="E112" s="6" t="s">
        <v>71</v>
      </c>
      <c r="F112" s="21" t="s">
        <v>19</v>
      </c>
      <c r="G112" s="15">
        <v>170000000</v>
      </c>
      <c r="H112" s="7" t="s">
        <v>1</v>
      </c>
      <c r="I112" s="9"/>
      <c r="J112" s="9"/>
      <c r="K112" s="9"/>
      <c r="L112" s="21" t="s">
        <v>19</v>
      </c>
      <c r="M112" s="15">
        <v>175000000</v>
      </c>
    </row>
    <row r="113" spans="1:13" ht="33" hidden="1">
      <c r="A113" s="24">
        <v>6</v>
      </c>
      <c r="B113" s="9"/>
      <c r="C113" s="23" t="s">
        <v>77</v>
      </c>
      <c r="D113" s="22" t="s">
        <v>78</v>
      </c>
      <c r="E113" s="6" t="s">
        <v>30</v>
      </c>
      <c r="F113" s="42"/>
      <c r="G113" s="15">
        <v>500000000</v>
      </c>
      <c r="H113" s="7" t="s">
        <v>1</v>
      </c>
      <c r="I113" s="9"/>
      <c r="J113" s="9"/>
      <c r="K113" s="9"/>
      <c r="L113" s="19"/>
      <c r="M113" s="15">
        <v>500000000</v>
      </c>
    </row>
    <row r="114" spans="1:13" hidden="1"/>
    <row r="115" spans="1:13" hidden="1"/>
    <row r="116" spans="1:13" hidden="1"/>
    <row r="117" spans="1:13" hidden="1"/>
    <row r="118" spans="1:13" hidden="1"/>
    <row r="119" spans="1:13" hidden="1"/>
    <row r="120" spans="1:13" hidden="1"/>
    <row r="121" spans="1:13" hidden="1"/>
    <row r="122" spans="1:13" hidden="1"/>
    <row r="123" spans="1:13" hidden="1"/>
    <row r="124" spans="1:13" hidden="1"/>
    <row r="125" spans="1:13" hidden="1"/>
    <row r="126" spans="1:13" hidden="1"/>
    <row r="127" spans="1:13" hidden="1"/>
    <row r="128" spans="1:13" hidden="1"/>
    <row r="129" spans="1:13" hidden="1"/>
    <row r="130" spans="1:13" hidden="1">
      <c r="A130" s="41" t="s">
        <v>95</v>
      </c>
      <c r="B130" s="41"/>
      <c r="C130" s="41"/>
      <c r="D130" s="41"/>
    </row>
    <row r="131" spans="1:13" ht="16.5" hidden="1">
      <c r="A131" s="146" t="s">
        <v>26</v>
      </c>
      <c r="B131" s="146" t="s">
        <v>25</v>
      </c>
      <c r="C131" s="146" t="s">
        <v>53</v>
      </c>
      <c r="D131" s="146" t="s">
        <v>56</v>
      </c>
      <c r="E131" s="151" t="s">
        <v>58</v>
      </c>
      <c r="F131" s="151"/>
      <c r="G131" s="151"/>
      <c r="H131" s="151"/>
      <c r="I131" s="151"/>
      <c r="J131" s="151"/>
      <c r="K131" s="151"/>
      <c r="L131" s="152" t="s">
        <v>65</v>
      </c>
      <c r="M131" s="153"/>
    </row>
    <row r="132" spans="1:13" ht="16.5" hidden="1">
      <c r="A132" s="146"/>
      <c r="B132" s="146"/>
      <c r="C132" s="146"/>
      <c r="D132" s="146"/>
      <c r="E132" s="151" t="s">
        <v>57</v>
      </c>
      <c r="F132" s="146" t="s">
        <v>59</v>
      </c>
      <c r="G132" s="146" t="s">
        <v>60</v>
      </c>
      <c r="H132" s="151" t="s">
        <v>61</v>
      </c>
      <c r="I132" s="151"/>
      <c r="J132" s="151"/>
      <c r="K132" s="151"/>
      <c r="L132" s="146" t="s">
        <v>66</v>
      </c>
      <c r="M132" s="146" t="s">
        <v>60</v>
      </c>
    </row>
    <row r="133" spans="1:13" ht="33" hidden="1">
      <c r="A133" s="146"/>
      <c r="B133" s="146"/>
      <c r="C133" s="146"/>
      <c r="D133" s="146"/>
      <c r="E133" s="151"/>
      <c r="F133" s="147"/>
      <c r="G133" s="147"/>
      <c r="H133" s="110" t="s">
        <v>62</v>
      </c>
      <c r="I133" s="110" t="s">
        <v>63</v>
      </c>
      <c r="J133" s="109" t="s">
        <v>0</v>
      </c>
      <c r="K133" s="109" t="s">
        <v>64</v>
      </c>
      <c r="L133" s="146"/>
      <c r="M133" s="147"/>
    </row>
    <row r="134" spans="1:13" ht="33" hidden="1">
      <c r="A134" s="24">
        <v>1</v>
      </c>
      <c r="B134" s="5"/>
      <c r="C134" s="8" t="s">
        <v>50</v>
      </c>
      <c r="D134" s="22" t="s">
        <v>12</v>
      </c>
      <c r="E134" s="6" t="s">
        <v>71</v>
      </c>
      <c r="F134" s="16">
        <v>1</v>
      </c>
      <c r="G134" s="15">
        <v>3500000000</v>
      </c>
      <c r="H134" s="7" t="s">
        <v>1</v>
      </c>
      <c r="I134" s="9"/>
      <c r="J134" s="9"/>
      <c r="K134" s="9"/>
      <c r="L134" s="16">
        <v>1</v>
      </c>
      <c r="M134" s="15">
        <v>3700000000</v>
      </c>
    </row>
    <row r="135" spans="1:13" ht="33" hidden="1">
      <c r="A135" s="24">
        <v>2</v>
      </c>
      <c r="B135" s="5"/>
      <c r="C135" s="6" t="s">
        <v>51</v>
      </c>
      <c r="D135" s="22" t="s">
        <v>84</v>
      </c>
      <c r="E135" s="6" t="s">
        <v>71</v>
      </c>
      <c r="F135" s="16" t="s">
        <v>85</v>
      </c>
      <c r="G135" s="15">
        <v>75000000</v>
      </c>
      <c r="H135" s="7" t="s">
        <v>1</v>
      </c>
      <c r="I135" s="9"/>
      <c r="J135" s="9"/>
      <c r="K135" s="9"/>
      <c r="L135" s="16">
        <v>1</v>
      </c>
      <c r="M135" s="15">
        <v>100000000</v>
      </c>
    </row>
    <row r="136" spans="1:13" ht="33" hidden="1">
      <c r="A136" s="24">
        <v>3</v>
      </c>
      <c r="B136" s="5"/>
      <c r="C136" s="6" t="s">
        <v>46</v>
      </c>
      <c r="D136" s="22"/>
      <c r="E136" s="6"/>
      <c r="F136" s="16"/>
      <c r="G136" s="15">
        <v>400000000</v>
      </c>
      <c r="H136" s="7"/>
      <c r="I136" s="9"/>
      <c r="J136" s="9"/>
      <c r="K136" s="9"/>
      <c r="L136" s="16"/>
      <c r="M136" s="15">
        <v>450000000</v>
      </c>
    </row>
    <row r="137" spans="1:13" ht="33" hidden="1">
      <c r="A137" s="24">
        <v>4</v>
      </c>
      <c r="B137" s="9"/>
      <c r="C137" s="8" t="s">
        <v>47</v>
      </c>
      <c r="D137" s="22" t="s">
        <v>10</v>
      </c>
      <c r="E137" s="6" t="s">
        <v>71</v>
      </c>
      <c r="F137" s="16">
        <v>1</v>
      </c>
      <c r="G137" s="15">
        <v>3000000000</v>
      </c>
      <c r="H137" s="7" t="s">
        <v>1</v>
      </c>
      <c r="I137" s="9"/>
      <c r="J137" s="9"/>
      <c r="K137" s="9"/>
      <c r="L137" s="16">
        <v>1</v>
      </c>
      <c r="M137" s="15">
        <v>5000000000</v>
      </c>
    </row>
    <row r="138" spans="1:13" ht="33" hidden="1">
      <c r="A138" s="24">
        <v>5</v>
      </c>
      <c r="B138" s="9"/>
      <c r="C138" s="8" t="s">
        <v>48</v>
      </c>
      <c r="D138" s="22" t="s">
        <v>11</v>
      </c>
      <c r="E138" s="6" t="s">
        <v>71</v>
      </c>
      <c r="F138" s="16">
        <v>1</v>
      </c>
      <c r="G138" s="15">
        <v>3000000000</v>
      </c>
      <c r="H138" s="7" t="s">
        <v>1</v>
      </c>
      <c r="I138" s="9"/>
      <c r="J138" s="9"/>
      <c r="K138" s="9"/>
      <c r="L138" s="16">
        <v>1</v>
      </c>
      <c r="M138" s="15">
        <v>3500000000</v>
      </c>
    </row>
    <row r="139" spans="1:13" ht="16.5" hidden="1">
      <c r="A139" s="24">
        <v>6</v>
      </c>
      <c r="B139" s="5"/>
      <c r="C139" s="8" t="s">
        <v>49</v>
      </c>
      <c r="D139" s="22" t="s">
        <v>86</v>
      </c>
      <c r="E139" s="6" t="s">
        <v>71</v>
      </c>
      <c r="F139" s="28"/>
      <c r="G139" s="15">
        <v>11000000000</v>
      </c>
      <c r="H139" s="7" t="s">
        <v>1</v>
      </c>
      <c r="I139" s="9"/>
      <c r="J139" s="9"/>
      <c r="K139" s="9"/>
      <c r="L139" s="20" t="s">
        <v>96</v>
      </c>
      <c r="M139" s="45" t="s">
        <v>96</v>
      </c>
    </row>
    <row r="140" spans="1:13" hidden="1"/>
    <row r="144" spans="1:13" ht="16.5">
      <c r="C144" s="46"/>
    </row>
  </sheetData>
  <mergeCells count="74">
    <mergeCell ref="F132:F133"/>
    <mergeCell ref="G132:G133"/>
    <mergeCell ref="H132:K132"/>
    <mergeCell ref="L132:L133"/>
    <mergeCell ref="M132:M133"/>
    <mergeCell ref="L105:L106"/>
    <mergeCell ref="M105:M106"/>
    <mergeCell ref="C107:F107"/>
    <mergeCell ref="A131:A133"/>
    <mergeCell ref="B131:B133"/>
    <mergeCell ref="C131:C133"/>
    <mergeCell ref="D131:D133"/>
    <mergeCell ref="E131:K131"/>
    <mergeCell ref="L131:M131"/>
    <mergeCell ref="E132:E133"/>
    <mergeCell ref="A104:A106"/>
    <mergeCell ref="B104:B106"/>
    <mergeCell ref="C104:C106"/>
    <mergeCell ref="D104:D106"/>
    <mergeCell ref="E104:K104"/>
    <mergeCell ref="L104:M104"/>
    <mergeCell ref="E105:E106"/>
    <mergeCell ref="F105:F106"/>
    <mergeCell ref="G105:G106"/>
    <mergeCell ref="H105:K105"/>
    <mergeCell ref="F76:F77"/>
    <mergeCell ref="G76:G77"/>
    <mergeCell ref="H76:K76"/>
    <mergeCell ref="L76:L77"/>
    <mergeCell ref="M76:M77"/>
    <mergeCell ref="C78:F78"/>
    <mergeCell ref="L50:L51"/>
    <mergeCell ref="M50:M51"/>
    <mergeCell ref="C52:F52"/>
    <mergeCell ref="A75:A77"/>
    <mergeCell ref="B75:B77"/>
    <mergeCell ref="C75:C77"/>
    <mergeCell ref="D75:D77"/>
    <mergeCell ref="E75:K75"/>
    <mergeCell ref="L75:M75"/>
    <mergeCell ref="E76:E77"/>
    <mergeCell ref="A49:A51"/>
    <mergeCell ref="B49:B51"/>
    <mergeCell ref="C49:C51"/>
    <mergeCell ref="D49:D51"/>
    <mergeCell ref="E49:K49"/>
    <mergeCell ref="L49:M49"/>
    <mergeCell ref="E50:E51"/>
    <mergeCell ref="F50:F51"/>
    <mergeCell ref="G50:G51"/>
    <mergeCell ref="H50:K50"/>
    <mergeCell ref="C9:F9"/>
    <mergeCell ref="C11:F11"/>
    <mergeCell ref="C14:F14"/>
    <mergeCell ref="C16:F16"/>
    <mergeCell ref="A36:F36"/>
    <mergeCell ref="H36:L36"/>
    <mergeCell ref="L6:M6"/>
    <mergeCell ref="E7:E8"/>
    <mergeCell ref="F7:F8"/>
    <mergeCell ref="G7:G8"/>
    <mergeCell ref="H7:K7"/>
    <mergeCell ref="L7:L8"/>
    <mergeCell ref="M7:M8"/>
    <mergeCell ref="A1:M1"/>
    <mergeCell ref="A2:M2"/>
    <mergeCell ref="A3:M3"/>
    <mergeCell ref="A4:M4"/>
    <mergeCell ref="A5:M5"/>
    <mergeCell ref="A6:A8"/>
    <mergeCell ref="B6:B8"/>
    <mergeCell ref="C6:C8"/>
    <mergeCell ref="D6:D8"/>
    <mergeCell ref="E6:K6"/>
  </mergeCells>
  <pageMargins left="0.59055118110236227" right="1.5748031496062993" top="0.98425196850393704" bottom="0.59055118110236227" header="0.19685039370078741" footer="0.19685039370078741"/>
  <pageSetup paperSize="5" scale="75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2018 sesuai Pagu Indikatif</vt:lpstr>
      <vt:lpstr>2018 sesuai Pagu Indikatif (3)</vt:lpstr>
      <vt:lpstr>2018 sesuai Pagu Indikatif (2)</vt:lpstr>
      <vt:lpstr>'2018 sesuai Pagu Indikatif'!Print_Area</vt:lpstr>
      <vt:lpstr>'2018 sesuai Pagu Indikatif (2)'!Print_Area</vt:lpstr>
      <vt:lpstr>'2018 sesuai Pagu Indikatif (3)'!Print_Area</vt:lpstr>
      <vt:lpstr>'2018 sesuai Pagu Indikatif'!Print_Titles</vt:lpstr>
      <vt:lpstr>'2018 sesuai Pagu Indikatif (2)'!Print_Titles</vt:lpstr>
      <vt:lpstr>'2018 sesuai Pagu Indikatif (3)'!Print_Titles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dispenda Kota Bogor</dc:creator>
  <cp:lastModifiedBy>Barri</cp:lastModifiedBy>
  <cp:lastPrinted>2018-05-30T03:35:16Z</cp:lastPrinted>
  <dcterms:created xsi:type="dcterms:W3CDTF">2015-02-09T08:46:23Z</dcterms:created>
  <dcterms:modified xsi:type="dcterms:W3CDTF">2018-05-30T03:35:44Z</dcterms:modified>
</cp:coreProperties>
</file>